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Priscila\Desktop\PRISCILA JUNIA\Reforma Posto fiscalização\Licitação_25-10-2022\"/>
    </mc:Choice>
  </mc:AlternateContent>
  <xr:revisionPtr revIDLastSave="0" documentId="13_ncr:1_{C9FF1BA5-0E0D-499F-86DE-C5710932BEF4}" xr6:coauthVersionLast="47" xr6:coauthVersionMax="47" xr10:uidLastSave="{00000000-0000-0000-0000-000000000000}"/>
  <bookViews>
    <workbookView xWindow="-120" yWindow="-120" windowWidth="29040" windowHeight="15840" tabRatio="621" xr2:uid="{00000000-000D-0000-FFFF-FFFF00000000}"/>
  </bookViews>
  <sheets>
    <sheet name="Orçamento" sheetId="1" r:id="rId1"/>
    <sheet name="Curva ABC Final" sheetId="20" state="hidden" r:id="rId2"/>
    <sheet name="Curva ABCInicial" sheetId="19" state="hidden" r:id="rId3"/>
    <sheet name="Resumo" sheetId="5" r:id="rId4"/>
    <sheet name="Cronograma Mensal" sheetId="15" r:id="rId5"/>
    <sheet name="Cronograma Semanal" sheetId="4" state="hidden" r:id="rId6"/>
  </sheets>
  <externalReferences>
    <externalReference r:id="rId7"/>
  </externalReferences>
  <definedNames>
    <definedName name="__xlfn_IFERROR">NA()</definedName>
    <definedName name="__xlnm_Print_Area_1" localSheetId="1">'Curva ABC Final'!$C$1:$K$542</definedName>
    <definedName name="__xlnm_Print_Area_1">Orçamento!$A$1:$I$65</definedName>
    <definedName name="__xlnm_Print_Area_2">#REF!</definedName>
    <definedName name="__xlnm_Print_Area_3">Resumo!$A$1:$E$34</definedName>
    <definedName name="__xlnm_Print_Area_4" localSheetId="4">'Cronograma Mensal'!$A$1:$F$35</definedName>
    <definedName name="__xlnm_Print_Area_4">'Cronograma Semanal'!$A$1:$N$56</definedName>
    <definedName name="__xlnm_Print_Titles_1" localSheetId="1">'Curva ABC Final'!$1:$13</definedName>
    <definedName name="__xlnm_Print_Titles_1">Orçamento!$1:$13</definedName>
    <definedName name="__xlnm_Print_Titles_2">#REF!</definedName>
    <definedName name="__xlnm_Print_Titles_3">Resumo!$1:$15</definedName>
    <definedName name="_xlnm._FilterDatabase" localSheetId="1" hidden="1">'Curva ABC Final'!$C$13:$L$542</definedName>
    <definedName name="_xlnm._FilterDatabase" localSheetId="2" hidden="1">'Curva ABCInicial'!$B$1:$J$498</definedName>
    <definedName name="_xlnm._FilterDatabase" localSheetId="0" hidden="1">Orçamento!$A$13:$EJ$74</definedName>
    <definedName name="_xlnm._FilterDatabase" localSheetId="3" hidden="1">Resumo!$A$15:$E$20</definedName>
    <definedName name="_xlnm.Print_Area" localSheetId="4">'Cronograma Mensal'!$A$1:$G$42</definedName>
    <definedName name="_xlnm.Print_Area" localSheetId="5">'Cronograma Semanal'!$A$1:$CP$63</definedName>
    <definedName name="_xlnm.Print_Area" localSheetId="1">'Curva ABC Final'!$C$1:$K$542</definedName>
    <definedName name="_xlnm.Print_Area" localSheetId="0">Orçamento!$A$1:$I$74</definedName>
    <definedName name="_xlnm.Print_Area" localSheetId="3">Resumo!$A$1:$E$34</definedName>
    <definedName name="Excel_BuiltIn__FilterDatabase" localSheetId="1">'Curva ABC Final'!$D$220:$I$234</definedName>
    <definedName name="Excel_BuiltIn__FilterDatabase" localSheetId="0">Orçamento!#REF!</definedName>
    <definedName name="Excel_BuiltIn_Print_Area" localSheetId="1">'Curva ABC Final'!$C$1:$K$542</definedName>
    <definedName name="Excel_BuiltIn_Print_Area" localSheetId="0">Orçamento!$A$1:$I$68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TIPOORCAMENTO" hidden="1">IF(VALUE([1]MENU!$O$3)=2,"Licitado","Proposto")</definedName>
    <definedName name="_xlnm.Print_Titles" localSheetId="4">'Cronograma Mensal'!$A:$D</definedName>
    <definedName name="_xlnm.Print_Titles" localSheetId="5">'Cronograma Semanal'!$A:$D</definedName>
    <definedName name="_xlnm.Print_Titles" localSheetId="1">'Curva ABC Final'!$13:$13</definedName>
    <definedName name="_xlnm.Print_Titles" localSheetId="0">Orçamento!$13:$13</definedName>
    <definedName name="_xlnm.Print_Titles" localSheetId="3">Resumo!$1:$15</definedName>
    <definedName name="Z_2483EC8A_7597_461B_9CFC_2FA94ACA4DFB_.wvu.FilterData" localSheetId="1" hidden="1">'Curva ABC Final'!$C$13:$K$542</definedName>
    <definedName name="Z_2483EC8A_7597_461B_9CFC_2FA94ACA4DFB_.wvu.FilterData" localSheetId="0" hidden="1">Orçamento!$A$13:$I$68</definedName>
    <definedName name="Z_29968698_A86A_456F_9240_BB3FE00129DB__wvu_FilterData" localSheetId="1">'Curva ABC Final'!$C$13:$K$542</definedName>
    <definedName name="Z_29968698_A86A_456F_9240_BB3FE00129DB__wvu_FilterData" localSheetId="0">Orçamento!$A$13:$EJ$68</definedName>
    <definedName name="Z_30999B9E_2E65_4663_976F_9A54CE05102E__wvu_FilterData" localSheetId="1">'Curva ABC Final'!$C$13:$K$542</definedName>
    <definedName name="Z_30999B9E_2E65_4663_976F_9A54CE05102E__wvu_FilterData" localSheetId="0">Orçamento!$A$13:$EJ$68</definedName>
    <definedName name="Z_30999B9E_2E65_4663_976F_9A54CE05102E__wvu_PrintArea" localSheetId="4">'Cronograma Mensal'!$A$1:$F$41</definedName>
    <definedName name="Z_30999B9E_2E65_4663_976F_9A54CE05102E__wvu_PrintArea" localSheetId="5">'Cronograma Semanal'!$A$1:$BL$62</definedName>
    <definedName name="Z_30999B9E_2E65_4663_976F_9A54CE05102E__wvu_PrintArea" localSheetId="1">'Curva ABC Final'!$C$1:$K$542</definedName>
    <definedName name="Z_30999B9E_2E65_4663_976F_9A54CE05102E__wvu_PrintArea" localSheetId="0">Orçamento!$A$1:$I$74</definedName>
    <definedName name="Z_30999B9E_2E65_4663_976F_9A54CE05102E__wvu_PrintArea" localSheetId="3">Resumo!$A$1:$E$34</definedName>
    <definedName name="Z_30999B9E_2E65_4663_976F_9A54CE05102E__wvu_PrintTitles" localSheetId="1">'Curva ABC Final'!$1:$13</definedName>
    <definedName name="Z_30999B9E_2E65_4663_976F_9A54CE05102E__wvu_PrintTitles" localSheetId="0">Orçamento!$1:$13</definedName>
    <definedName name="Z_30999B9E_2E65_4663_976F_9A54CE05102E__wvu_PrintTitles" localSheetId="3">Resumo!$1:$15</definedName>
    <definedName name="Z_37FA8F07_9D7A_418D_BC30_0AE0C3739A19__wvu_FilterData" localSheetId="1">'Curva ABC Final'!$C$13:$K$542</definedName>
    <definedName name="Z_37FA8F07_9D7A_418D_BC30_0AE0C3739A19__wvu_FilterData" localSheetId="0">Orçamento!$A$13:$I$65</definedName>
    <definedName name="Z_37FA8F07_9D7A_418D_BC30_0AE0C3739A19__wvu_PrintArea" localSheetId="4">'Cronograma Mensal'!$A$1:$F$41</definedName>
    <definedName name="Z_37FA8F07_9D7A_418D_BC30_0AE0C3739A19__wvu_PrintArea" localSheetId="5">'Cronograma Semanal'!$A$1:$BL$62</definedName>
    <definedName name="Z_37FA8F07_9D7A_418D_BC30_0AE0C3739A19__wvu_PrintArea" localSheetId="3">Resumo!$A$1:$E$34</definedName>
    <definedName name="Z_37FA8F07_9D7A_418D_BC30_0AE0C3739A19__wvu_PrintTitles" localSheetId="3">Resumo!$1:$15</definedName>
    <definedName name="Z_3B8348FD_7A00_44FD_ACF5_E6A19592872E_.wvu.Cols" localSheetId="4" hidden="1">'Cronograma Mensal'!$F:$F</definedName>
    <definedName name="Z_3B8348FD_7A00_44FD_ACF5_E6A19592872E_.wvu.Cols" localSheetId="5" hidden="1">'Cronograma Semanal'!$E:$X</definedName>
    <definedName name="Z_3B8348FD_7A00_44FD_ACF5_E6A19592872E_.wvu.Cols" localSheetId="1" hidden="1">'Curva ABC Final'!$E:$E</definedName>
    <definedName name="Z_3B8348FD_7A00_44FD_ACF5_E6A19592872E_.wvu.Cols" localSheetId="0" hidden="1">Orçamento!$C:$C</definedName>
    <definedName name="Z_3B8348FD_7A00_44FD_ACF5_E6A19592872E_.wvu.FilterData" localSheetId="1" hidden="1">'Curva ABC Final'!$C$13:$K$542</definedName>
    <definedName name="Z_3B8348FD_7A00_44FD_ACF5_E6A19592872E_.wvu.FilterData" localSheetId="0" hidden="1">Orçamento!$A$13:$I$68</definedName>
    <definedName name="Z_3B8348FD_7A00_44FD_ACF5_E6A19592872E_.wvu.PrintArea" localSheetId="4" hidden="1">'Cronograma Mensal'!$A$1:$F$42</definedName>
    <definedName name="Z_3B8348FD_7A00_44FD_ACF5_E6A19592872E_.wvu.PrintArea" localSheetId="5" hidden="1">'Cronograma Semanal'!$A$1:$CP$63</definedName>
    <definedName name="Z_3B8348FD_7A00_44FD_ACF5_E6A19592872E_.wvu.PrintArea" localSheetId="1" hidden="1">'Curva ABC Final'!$C$1:$K$542</definedName>
    <definedName name="Z_3B8348FD_7A00_44FD_ACF5_E6A19592872E_.wvu.PrintArea" localSheetId="0" hidden="1">Orçamento!$A$1:$I$74</definedName>
    <definedName name="Z_3B8348FD_7A00_44FD_ACF5_E6A19592872E_.wvu.PrintArea" localSheetId="3" hidden="1">Resumo!$A$1:$E$34</definedName>
    <definedName name="Z_3B8348FD_7A00_44FD_ACF5_E6A19592872E_.wvu.PrintTitles" localSheetId="4" hidden="1">'Cronograma Mensal'!$A:$D</definedName>
    <definedName name="Z_3B8348FD_7A00_44FD_ACF5_E6A19592872E_.wvu.PrintTitles" localSheetId="5" hidden="1">'Cronograma Semanal'!$A:$D</definedName>
    <definedName name="Z_3B8348FD_7A00_44FD_ACF5_E6A19592872E_.wvu.PrintTitles" localSheetId="1" hidden="1">'Curva ABC Final'!$13:$13</definedName>
    <definedName name="Z_3B8348FD_7A00_44FD_ACF5_E6A19592872E_.wvu.PrintTitles" localSheetId="0" hidden="1">Orçamento!$13:$13</definedName>
    <definedName name="Z_3B8348FD_7A00_44FD_ACF5_E6A19592872E_.wvu.PrintTitles" localSheetId="3" hidden="1">Resumo!$1:$15</definedName>
    <definedName name="Z_50160325_FDD6_4995_897D_2F4F0C6430EC__wvu_FilterData" localSheetId="1">'Curva ABC Final'!$C$13:$K$542</definedName>
    <definedName name="Z_50160325_FDD6_4995_897D_2F4F0C6430EC__wvu_FilterData" localSheetId="0">Orçamento!$A$13:$I$65</definedName>
    <definedName name="Z_50160325_FDD6_4995_897D_2F4F0C6430EC__wvu_PrintArea" localSheetId="4">'Cronograma Mensal'!$A$1:$F$41</definedName>
    <definedName name="Z_50160325_FDD6_4995_897D_2F4F0C6430EC__wvu_PrintArea" localSheetId="5">'Cronograma Semanal'!$A$1:$BL$62</definedName>
    <definedName name="Z_50160325_FDD6_4995_897D_2F4F0C6430EC__wvu_PrintArea" localSheetId="1">'Curva ABC Final'!$C$1:$K$542</definedName>
    <definedName name="Z_50160325_FDD6_4995_897D_2F4F0C6430EC__wvu_PrintArea" localSheetId="0">Orçamento!$A$1:$I$74</definedName>
    <definedName name="Z_50160325_FDD6_4995_897D_2F4F0C6430EC__wvu_PrintArea" localSheetId="3">Resumo!$A$1:$E$34</definedName>
    <definedName name="Z_50160325_FDD6_4995_897D_2F4F0C6430EC__wvu_PrintTitles" localSheetId="1">'Curva ABC Final'!$1:$13</definedName>
    <definedName name="Z_50160325_FDD6_4995_897D_2F4F0C6430EC__wvu_PrintTitles" localSheetId="0">Orçamento!$1:$13</definedName>
    <definedName name="Z_50160325_FDD6_4995_897D_2F4F0C6430EC__wvu_PrintTitles" localSheetId="3">Resumo!$1:$15</definedName>
    <definedName name="Z_51679F6D_52C9_495E_8CE0_A4AA589D4632__wvu_FilterData" localSheetId="1">'Curva ABC Final'!$C$13:$K$542</definedName>
    <definedName name="Z_51679F6D_52C9_495E_8CE0_A4AA589D4632__wvu_FilterData" localSheetId="0">Orçamento!$A$13:$I$65</definedName>
    <definedName name="Z_65A89EDC_E2EF_4E49_9370_82AFDB881213__wvu_FilterData" localSheetId="1">'Curva ABC Final'!$C$13:$K$542</definedName>
    <definedName name="Z_65A89EDC_E2EF_4E49_9370_82AFDB881213__wvu_FilterData" localSheetId="0">Orçamento!$A$13:$I$65</definedName>
    <definedName name="Z_8EC65F00_94CE_4AAC_901F_0F1A78C19FA2__wvu_FilterData" localSheetId="1">'Curva ABC Final'!$C$13:$K$542</definedName>
    <definedName name="Z_8EC65F00_94CE_4AAC_901F_0F1A78C19FA2__wvu_FilterData" localSheetId="0">Orçamento!$A$13:$I$65</definedName>
    <definedName name="Z_B535EED3_096A_4559_AE37_6359A35C71B4_.wvu.Cols" localSheetId="4" hidden="1">'Cronograma Mensal'!$F:$F</definedName>
    <definedName name="Z_B535EED3_096A_4559_AE37_6359A35C71B4_.wvu.Cols" localSheetId="5" hidden="1">'Cronograma Semanal'!$E:$X</definedName>
    <definedName name="Z_B535EED3_096A_4559_AE37_6359A35C71B4_.wvu.Cols" localSheetId="1" hidden="1">'Curva ABC Final'!$E:$E,'Curva ABC Final'!#REF!</definedName>
    <definedName name="Z_B535EED3_096A_4559_AE37_6359A35C71B4_.wvu.Cols" localSheetId="0" hidden="1">Orçamento!$C:$C,Orçamento!$K:$AL</definedName>
    <definedName name="Z_B535EED3_096A_4559_AE37_6359A35C71B4_.wvu.FilterData" localSheetId="1" hidden="1">'Curva ABC Final'!$C$13:$K$542</definedName>
    <definedName name="Z_B535EED3_096A_4559_AE37_6359A35C71B4_.wvu.FilterData" localSheetId="0" hidden="1">Orçamento!$A$13:$EJ$68</definedName>
    <definedName name="Z_B535EED3_096A_4559_AE37_6359A35C71B4_.wvu.PrintArea" localSheetId="4" hidden="1">'Cronograma Mensal'!$A$1:$F$42</definedName>
    <definedName name="Z_B535EED3_096A_4559_AE37_6359A35C71B4_.wvu.PrintArea" localSheetId="5" hidden="1">'Cronograma Semanal'!$A$1:$CP$63</definedName>
    <definedName name="Z_B535EED3_096A_4559_AE37_6359A35C71B4_.wvu.PrintArea" localSheetId="1" hidden="1">'Curva ABC Final'!$C$1:$K$542</definedName>
    <definedName name="Z_B535EED3_096A_4559_AE37_6359A35C71B4_.wvu.PrintArea" localSheetId="0" hidden="1">Orçamento!$A$1:$I$74</definedName>
    <definedName name="Z_B535EED3_096A_4559_AE37_6359A35C71B4_.wvu.PrintArea" localSheetId="3" hidden="1">Resumo!$A$1:$E$34</definedName>
    <definedName name="Z_B535EED3_096A_4559_AE37_6359A35C71B4_.wvu.PrintTitles" localSheetId="4" hidden="1">'Cronograma Mensal'!$A:$D</definedName>
    <definedName name="Z_B535EED3_096A_4559_AE37_6359A35C71B4_.wvu.PrintTitles" localSheetId="5" hidden="1">'Cronograma Semanal'!$A:$D</definedName>
    <definedName name="Z_B535EED3_096A_4559_AE37_6359A35C71B4_.wvu.PrintTitles" localSheetId="1" hidden="1">'Curva ABC Final'!$13:$13</definedName>
    <definedName name="Z_B535EED3_096A_4559_AE37_6359A35C71B4_.wvu.PrintTitles" localSheetId="0" hidden="1">Orçamento!$13:$13</definedName>
    <definedName name="Z_B535EED3_096A_4559_AE37_6359A35C71B4_.wvu.PrintTitles" localSheetId="3" hidden="1">Resumo!$1:$15</definedName>
    <definedName name="Z_CC09A366_C6A3_4857_97A0_64EABF22978D__wvu_FilterData" localSheetId="1">'Curva ABC Final'!$C$13:$K$542</definedName>
    <definedName name="Z_CC09A366_C6A3_4857_97A0_64EABF22978D__wvu_FilterData" localSheetId="0">Orçamento!$A$13:$EJ$68</definedName>
    <definedName name="Z_CE6D2F78_279A_48FF_B90B_4CA40BF0D3DA__wvu_FilterData" localSheetId="1">'Curva ABC Final'!$C$13:$K$542</definedName>
    <definedName name="Z_CE6D2F78_279A_48FF_B90B_4CA40BF0D3DA__wvu_FilterData" localSheetId="0">Orçamento!$A$13:$EJ$68</definedName>
    <definedName name="Z_CE6D2F78_279A_48FF_B90B_4CA40BF0D3DA__wvu_PrintArea" localSheetId="4">'Cronograma Mensal'!$A$1:$F$41</definedName>
    <definedName name="Z_CE6D2F78_279A_48FF_B90B_4CA40BF0D3DA__wvu_PrintArea" localSheetId="5">'Cronograma Semanal'!$A$1:$BL$62</definedName>
    <definedName name="Z_CE6D2F78_279A_48FF_B90B_4CA40BF0D3DA__wvu_PrintArea" localSheetId="1">'Curva ABC Final'!$C$1:$K$542</definedName>
    <definedName name="Z_CE6D2F78_279A_48FF_B90B_4CA40BF0D3DA__wvu_PrintArea" localSheetId="0">Orçamento!$A$1:$I$74</definedName>
    <definedName name="Z_CE6D2F78_279A_48FF_B90B_4CA40BF0D3DA__wvu_PrintArea" localSheetId="3">Resumo!$A$1:$E$34</definedName>
    <definedName name="Z_CE6D2F78_279A_48FF_B90B_4CA40BF0D3DA__wvu_PrintTitles" localSheetId="1">'Curva ABC Final'!$1:$13</definedName>
    <definedName name="Z_CE6D2F78_279A_48FF_B90B_4CA40BF0D3DA__wvu_PrintTitles" localSheetId="0">Orçamento!$1:$13</definedName>
    <definedName name="Z_CE6D2F78_279A_48FF_B90B_4CA40BF0D3DA__wvu_PrintTitles" localSheetId="3">Resumo!$1:$15</definedName>
  </definedNames>
  <calcPr calcId="191029"/>
  <customWorkbookViews>
    <customWorkbookView name="User - Modo de exibição pessoal" guid="{B535EED3-096A-4559-AE37-6359A35C71B4}" mergeInterval="0" personalView="1" maximized="1" xWindow="-8" yWindow="-8" windowWidth="1936" windowHeight="1056" tabRatio="621" activeSheetId="5"/>
    <customWorkbookView name="Erica Sotto - Modo de exibição pessoal" guid="{3B8348FD-7A00-44FD-ACF5-E6A19592872E}" mergeInterval="0" personalView="1" maximized="1" xWindow="-8" yWindow="-8" windowWidth="1616" windowHeight="876" tabRatio="62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17" i="1"/>
  <c r="A23" i="15"/>
  <c r="A21" i="15"/>
  <c r="A19" i="15"/>
  <c r="A19" i="5" l="1"/>
  <c r="A18" i="5"/>
  <c r="B18" i="5" s="1"/>
  <c r="B21" i="15" s="1"/>
  <c r="A17" i="5"/>
  <c r="B17" i="5" s="1"/>
  <c r="B19" i="15" s="1"/>
  <c r="A16" i="5"/>
  <c r="H55" i="1"/>
  <c r="H56" i="1"/>
  <c r="H57" i="1"/>
  <c r="H54" i="1"/>
  <c r="H43" i="1"/>
  <c r="H44" i="1"/>
  <c r="H45" i="1"/>
  <c r="H46" i="1"/>
  <c r="H47" i="1"/>
  <c r="H48" i="1"/>
  <c r="H49" i="1"/>
  <c r="H50" i="1"/>
  <c r="H51" i="1"/>
  <c r="H52" i="1"/>
  <c r="H42" i="1"/>
  <c r="H40" i="1"/>
  <c r="H36" i="1"/>
  <c r="H37" i="1"/>
  <c r="H38" i="1"/>
  <c r="H39" i="1"/>
  <c r="H16" i="1"/>
  <c r="E53" i="1" l="1"/>
  <c r="E41" i="1"/>
  <c r="E15" i="1"/>
  <c r="E14" i="1" s="1"/>
  <c r="H29" i="1"/>
  <c r="H30" i="1"/>
  <c r="H33" i="1"/>
  <c r="H34" i="1"/>
  <c r="H35" i="1"/>
  <c r="E32" i="1" l="1"/>
  <c r="E31" i="1" s="1"/>
  <c r="C18" i="5" s="1"/>
  <c r="D18" i="5" s="1"/>
  <c r="D21" i="15" s="1"/>
  <c r="F22" i="15" s="1"/>
  <c r="D9" i="15"/>
  <c r="C10" i="5"/>
  <c r="E22" i="15" l="1"/>
  <c r="H22" i="1"/>
  <c r="H23" i="1"/>
  <c r="H24" i="1"/>
  <c r="H25" i="1"/>
  <c r="H26" i="1"/>
  <c r="H28" i="1"/>
  <c r="E27" i="1" s="1"/>
  <c r="E21" i="1" l="1"/>
  <c r="E20" i="1" s="1"/>
  <c r="C17" i="5" s="1"/>
  <c r="D17" i="5" s="1"/>
  <c r="D19" i="15" s="1"/>
  <c r="E20" i="15" l="1"/>
  <c r="F20" i="15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L101" i="20"/>
  <c r="L102" i="20"/>
  <c r="L103" i="20"/>
  <c r="L104" i="20"/>
  <c r="L105" i="20"/>
  <c r="L106" i="20"/>
  <c r="L107" i="20"/>
  <c r="L108" i="20"/>
  <c r="L109" i="20"/>
  <c r="L110" i="20"/>
  <c r="L111" i="20"/>
  <c r="L112" i="20"/>
  <c r="L113" i="20"/>
  <c r="L114" i="20"/>
  <c r="L115" i="20"/>
  <c r="L116" i="20"/>
  <c r="L117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L134" i="20"/>
  <c r="L135" i="20"/>
  <c r="L136" i="20"/>
  <c r="L137" i="20"/>
  <c r="L138" i="20"/>
  <c r="L139" i="20"/>
  <c r="L140" i="20"/>
  <c r="L141" i="20"/>
  <c r="L142" i="20"/>
  <c r="L143" i="20"/>
  <c r="L144" i="20"/>
  <c r="L145" i="20"/>
  <c r="L146" i="20"/>
  <c r="L147" i="20"/>
  <c r="L148" i="20"/>
  <c r="L149" i="20"/>
  <c r="L150" i="20"/>
  <c r="L151" i="20"/>
  <c r="L152" i="20"/>
  <c r="L153" i="20"/>
  <c r="L154" i="20"/>
  <c r="L155" i="20"/>
  <c r="L156" i="20"/>
  <c r="L157" i="20"/>
  <c r="L158" i="20"/>
  <c r="L159" i="20"/>
  <c r="L160" i="20"/>
  <c r="L161" i="20"/>
  <c r="L162" i="20"/>
  <c r="L163" i="20"/>
  <c r="L164" i="20"/>
  <c r="L165" i="20"/>
  <c r="L166" i="20"/>
  <c r="L167" i="20"/>
  <c r="L168" i="20"/>
  <c r="L169" i="20"/>
  <c r="L170" i="20"/>
  <c r="L171" i="20"/>
  <c r="L172" i="20"/>
  <c r="L173" i="20"/>
  <c r="L174" i="20"/>
  <c r="L175" i="20"/>
  <c r="L176" i="20"/>
  <c r="L177" i="20"/>
  <c r="L178" i="20"/>
  <c r="L179" i="20"/>
  <c r="L180" i="20"/>
  <c r="L181" i="20"/>
  <c r="L182" i="20"/>
  <c r="L183" i="20"/>
  <c r="L184" i="20"/>
  <c r="L185" i="20"/>
  <c r="L186" i="20"/>
  <c r="L187" i="20"/>
  <c r="L188" i="20"/>
  <c r="L189" i="20"/>
  <c r="L190" i="20"/>
  <c r="L191" i="20"/>
  <c r="L192" i="20"/>
  <c r="L193" i="20"/>
  <c r="L194" i="20"/>
  <c r="L195" i="20"/>
  <c r="L196" i="20"/>
  <c r="L197" i="20"/>
  <c r="L198" i="20"/>
  <c r="L199" i="20"/>
  <c r="L200" i="20"/>
  <c r="L201" i="20"/>
  <c r="L202" i="20"/>
  <c r="L203" i="20"/>
  <c r="L204" i="20"/>
  <c r="L205" i="20"/>
  <c r="L206" i="20"/>
  <c r="L207" i="20"/>
  <c r="L208" i="20"/>
  <c r="L209" i="20"/>
  <c r="L210" i="20"/>
  <c r="L211" i="20"/>
  <c r="L212" i="20"/>
  <c r="L213" i="20"/>
  <c r="L214" i="20"/>
  <c r="L215" i="20"/>
  <c r="L216" i="20"/>
  <c r="L217" i="20"/>
  <c r="L218" i="20"/>
  <c r="L219" i="20"/>
  <c r="L220" i="20"/>
  <c r="L221" i="20"/>
  <c r="L222" i="20"/>
  <c r="L223" i="20"/>
  <c r="L224" i="20"/>
  <c r="L225" i="20"/>
  <c r="L226" i="20"/>
  <c r="L227" i="20"/>
  <c r="L228" i="20"/>
  <c r="L229" i="20"/>
  <c r="L230" i="20"/>
  <c r="L231" i="20"/>
  <c r="L232" i="20"/>
  <c r="L233" i="20"/>
  <c r="L234" i="20"/>
  <c r="L235" i="20"/>
  <c r="L236" i="20"/>
  <c r="L237" i="20"/>
  <c r="L238" i="20"/>
  <c r="L239" i="20"/>
  <c r="L240" i="20"/>
  <c r="L241" i="20"/>
  <c r="L242" i="20"/>
  <c r="L243" i="20"/>
  <c r="L244" i="20"/>
  <c r="L245" i="20"/>
  <c r="L246" i="20"/>
  <c r="L247" i="20"/>
  <c r="L248" i="20"/>
  <c r="L249" i="20"/>
  <c r="L250" i="20"/>
  <c r="L251" i="20"/>
  <c r="L252" i="20"/>
  <c r="L253" i="20"/>
  <c r="L254" i="20"/>
  <c r="L255" i="20"/>
  <c r="L256" i="20"/>
  <c r="L257" i="20"/>
  <c r="L258" i="20"/>
  <c r="L259" i="20"/>
  <c r="L260" i="20"/>
  <c r="L261" i="20"/>
  <c r="L262" i="20"/>
  <c r="L263" i="20"/>
  <c r="L264" i="20"/>
  <c r="L265" i="20"/>
  <c r="L266" i="20"/>
  <c r="L267" i="20"/>
  <c r="L268" i="20"/>
  <c r="L269" i="20"/>
  <c r="L270" i="20"/>
  <c r="L271" i="20"/>
  <c r="L272" i="20"/>
  <c r="L273" i="20"/>
  <c r="L274" i="20"/>
  <c r="L275" i="20"/>
  <c r="L276" i="20"/>
  <c r="L277" i="20"/>
  <c r="L278" i="20"/>
  <c r="L279" i="20"/>
  <c r="L280" i="20"/>
  <c r="L281" i="20"/>
  <c r="L282" i="20"/>
  <c r="L283" i="20"/>
  <c r="L284" i="20"/>
  <c r="L285" i="20"/>
  <c r="L286" i="20"/>
  <c r="L287" i="20"/>
  <c r="L288" i="20"/>
  <c r="L289" i="20"/>
  <c r="L290" i="20"/>
  <c r="L291" i="20"/>
  <c r="L292" i="20"/>
  <c r="L293" i="20"/>
  <c r="L294" i="20"/>
  <c r="L295" i="20"/>
  <c r="L296" i="20"/>
  <c r="L297" i="20"/>
  <c r="L298" i="20"/>
  <c r="L299" i="20"/>
  <c r="L300" i="20"/>
  <c r="L301" i="20"/>
  <c r="L302" i="20"/>
  <c r="L303" i="20"/>
  <c r="L304" i="20"/>
  <c r="L305" i="20"/>
  <c r="L306" i="20"/>
  <c r="L307" i="20"/>
  <c r="L308" i="20"/>
  <c r="L309" i="20"/>
  <c r="L310" i="20"/>
  <c r="L311" i="20"/>
  <c r="L312" i="20"/>
  <c r="L313" i="20"/>
  <c r="L314" i="20"/>
  <c r="L315" i="20"/>
  <c r="L316" i="20"/>
  <c r="L317" i="20"/>
  <c r="L318" i="20"/>
  <c r="L319" i="20"/>
  <c r="L320" i="20"/>
  <c r="L321" i="20"/>
  <c r="L322" i="20"/>
  <c r="L323" i="20"/>
  <c r="L324" i="20"/>
  <c r="L325" i="20"/>
  <c r="L326" i="20"/>
  <c r="L327" i="20"/>
  <c r="L328" i="20"/>
  <c r="L329" i="20"/>
  <c r="L330" i="20"/>
  <c r="L331" i="20"/>
  <c r="L332" i="20"/>
  <c r="L333" i="20"/>
  <c r="L334" i="20"/>
  <c r="L335" i="20"/>
  <c r="L336" i="20"/>
  <c r="L337" i="20"/>
  <c r="L338" i="20"/>
  <c r="L339" i="20"/>
  <c r="L340" i="20"/>
  <c r="L341" i="20"/>
  <c r="L342" i="20"/>
  <c r="L343" i="20"/>
  <c r="L344" i="20"/>
  <c r="L345" i="20"/>
  <c r="L346" i="20"/>
  <c r="L347" i="20"/>
  <c r="L348" i="20"/>
  <c r="L349" i="20"/>
  <c r="L350" i="20"/>
  <c r="L351" i="20"/>
  <c r="L352" i="20"/>
  <c r="L353" i="20"/>
  <c r="L354" i="20"/>
  <c r="L355" i="20"/>
  <c r="L356" i="20"/>
  <c r="L357" i="20"/>
  <c r="L358" i="20"/>
  <c r="L359" i="20"/>
  <c r="L360" i="20"/>
  <c r="L361" i="20"/>
  <c r="L362" i="20"/>
  <c r="L363" i="20"/>
  <c r="L364" i="20"/>
  <c r="L365" i="20"/>
  <c r="L366" i="20"/>
  <c r="L367" i="20"/>
  <c r="L368" i="20"/>
  <c r="L369" i="20"/>
  <c r="L370" i="20"/>
  <c r="L371" i="20"/>
  <c r="L372" i="20"/>
  <c r="L373" i="20"/>
  <c r="L374" i="20"/>
  <c r="L375" i="20"/>
  <c r="L376" i="20"/>
  <c r="L377" i="20"/>
  <c r="L378" i="20"/>
  <c r="L379" i="20"/>
  <c r="L380" i="20"/>
  <c r="L381" i="20"/>
  <c r="L382" i="20"/>
  <c r="L383" i="20"/>
  <c r="L384" i="20"/>
  <c r="L385" i="20"/>
  <c r="L386" i="20"/>
  <c r="L387" i="20"/>
  <c r="L388" i="20"/>
  <c r="L389" i="20"/>
  <c r="L390" i="20"/>
  <c r="L391" i="20"/>
  <c r="L392" i="20"/>
  <c r="L393" i="20"/>
  <c r="L394" i="20"/>
  <c r="L395" i="20"/>
  <c r="L396" i="20"/>
  <c r="L397" i="20"/>
  <c r="L398" i="20"/>
  <c r="L399" i="20"/>
  <c r="L400" i="20"/>
  <c r="L401" i="20"/>
  <c r="L402" i="20"/>
  <c r="L403" i="20"/>
  <c r="L404" i="20"/>
  <c r="L405" i="20"/>
  <c r="L406" i="20"/>
  <c r="L407" i="20"/>
  <c r="L408" i="20"/>
  <c r="L409" i="20"/>
  <c r="L410" i="20"/>
  <c r="L411" i="20"/>
  <c r="L412" i="20"/>
  <c r="L413" i="20"/>
  <c r="L414" i="20"/>
  <c r="L415" i="20"/>
  <c r="L416" i="20"/>
  <c r="L417" i="20"/>
  <c r="L418" i="20"/>
  <c r="L419" i="20"/>
  <c r="L420" i="20"/>
  <c r="L421" i="20"/>
  <c r="L422" i="20"/>
  <c r="L423" i="20"/>
  <c r="L424" i="20"/>
  <c r="L425" i="20"/>
  <c r="L426" i="20"/>
  <c r="L427" i="20"/>
  <c r="L428" i="20"/>
  <c r="L429" i="20"/>
  <c r="L430" i="20"/>
  <c r="L431" i="20"/>
  <c r="L432" i="20"/>
  <c r="L433" i="20"/>
  <c r="L434" i="20"/>
  <c r="L435" i="20"/>
  <c r="L436" i="20"/>
  <c r="L437" i="20"/>
  <c r="L438" i="20"/>
  <c r="L439" i="20"/>
  <c r="L440" i="20"/>
  <c r="L441" i="20"/>
  <c r="L442" i="20"/>
  <c r="L443" i="20"/>
  <c r="L444" i="20"/>
  <c r="L445" i="20"/>
  <c r="L446" i="20"/>
  <c r="L447" i="20"/>
  <c r="L448" i="20"/>
  <c r="L449" i="20"/>
  <c r="L450" i="20"/>
  <c r="L451" i="20"/>
  <c r="L452" i="20"/>
  <c r="L453" i="20"/>
  <c r="L454" i="20"/>
  <c r="L455" i="20"/>
  <c r="L456" i="20"/>
  <c r="L457" i="20"/>
  <c r="L458" i="20"/>
  <c r="L459" i="20"/>
  <c r="L460" i="20"/>
  <c r="L461" i="20"/>
  <c r="L462" i="20"/>
  <c r="L463" i="20"/>
  <c r="L464" i="20"/>
  <c r="L465" i="20"/>
  <c r="L466" i="20"/>
  <c r="L467" i="20"/>
  <c r="L468" i="20"/>
  <c r="L469" i="20"/>
  <c r="L470" i="20"/>
  <c r="L471" i="20"/>
  <c r="L472" i="20"/>
  <c r="L473" i="20"/>
  <c r="L474" i="20"/>
  <c r="L475" i="20"/>
  <c r="L476" i="20"/>
  <c r="L477" i="20"/>
  <c r="L478" i="20"/>
  <c r="L479" i="20"/>
  <c r="L480" i="20"/>
  <c r="L481" i="20"/>
  <c r="L482" i="20"/>
  <c r="L483" i="20"/>
  <c r="L484" i="20"/>
  <c r="L485" i="20"/>
  <c r="L486" i="20"/>
  <c r="L487" i="20"/>
  <c r="L488" i="20"/>
  <c r="L489" i="20"/>
  <c r="L490" i="20"/>
  <c r="L491" i="20"/>
  <c r="L492" i="20"/>
  <c r="L493" i="20"/>
  <c r="L494" i="20"/>
  <c r="L495" i="20"/>
  <c r="L496" i="20"/>
  <c r="L497" i="20"/>
  <c r="L498" i="20"/>
  <c r="L499" i="20"/>
  <c r="L500" i="20"/>
  <c r="L501" i="20"/>
  <c r="L502" i="20"/>
  <c r="L503" i="20"/>
  <c r="L504" i="20"/>
  <c r="L505" i="20"/>
  <c r="L506" i="20"/>
  <c r="L507" i="20"/>
  <c r="L508" i="20"/>
  <c r="L509" i="20"/>
  <c r="L510" i="20"/>
  <c r="L511" i="20"/>
  <c r="L512" i="20"/>
  <c r="L513" i="20"/>
  <c r="L514" i="20"/>
  <c r="L515" i="20"/>
  <c r="L516" i="20"/>
  <c r="L517" i="20"/>
  <c r="L518" i="20"/>
  <c r="L519" i="20"/>
  <c r="L520" i="20"/>
  <c r="L521" i="20"/>
  <c r="L522" i="20"/>
  <c r="L523" i="20"/>
  <c r="L524" i="20"/>
  <c r="L525" i="20"/>
  <c r="L526" i="20"/>
  <c r="L527" i="20"/>
  <c r="L528" i="20"/>
  <c r="L529" i="20"/>
  <c r="L530" i="20"/>
  <c r="L531" i="20"/>
  <c r="L532" i="20"/>
  <c r="L533" i="20"/>
  <c r="L534" i="20"/>
  <c r="L535" i="20"/>
  <c r="L536" i="20"/>
  <c r="L537" i="20"/>
  <c r="L538" i="20"/>
  <c r="L539" i="20"/>
  <c r="L540" i="20"/>
  <c r="L541" i="20"/>
  <c r="L542" i="20"/>
  <c r="L14" i="20"/>
  <c r="L9" i="20"/>
  <c r="M3" i="19"/>
  <c r="M4" i="19"/>
  <c r="M5" i="19"/>
  <c r="M6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4" i="19"/>
  <c r="M65" i="19"/>
  <c r="M66" i="19"/>
  <c r="M67" i="19"/>
  <c r="M68" i="19"/>
  <c r="M69" i="19"/>
  <c r="M70" i="19"/>
  <c r="M71" i="19"/>
  <c r="M72" i="19"/>
  <c r="M73" i="19"/>
  <c r="M74" i="19"/>
  <c r="M75" i="19"/>
  <c r="M76" i="19"/>
  <c r="M77" i="19"/>
  <c r="M78" i="19"/>
  <c r="M79" i="19"/>
  <c r="M80" i="19"/>
  <c r="M81" i="19"/>
  <c r="M82" i="19"/>
  <c r="M83" i="19"/>
  <c r="M84" i="19"/>
  <c r="M85" i="19"/>
  <c r="M86" i="19"/>
  <c r="M87" i="19"/>
  <c r="M88" i="19"/>
  <c r="M89" i="19"/>
  <c r="M90" i="19"/>
  <c r="M91" i="19"/>
  <c r="M92" i="19"/>
  <c r="M93" i="19"/>
  <c r="M94" i="19"/>
  <c r="M95" i="19"/>
  <c r="M96" i="19"/>
  <c r="M97" i="19"/>
  <c r="M98" i="19"/>
  <c r="M99" i="19"/>
  <c r="M100" i="19"/>
  <c r="M101" i="19"/>
  <c r="M102" i="19"/>
  <c r="M103" i="19"/>
  <c r="M104" i="19"/>
  <c r="M105" i="19"/>
  <c r="M106" i="19"/>
  <c r="M107" i="19"/>
  <c r="M108" i="19"/>
  <c r="M109" i="19"/>
  <c r="M110" i="19"/>
  <c r="M111" i="19"/>
  <c r="M112" i="19"/>
  <c r="M113" i="19"/>
  <c r="M114" i="19"/>
  <c r="M115" i="19"/>
  <c r="M116" i="19"/>
  <c r="M117" i="19"/>
  <c r="M118" i="19"/>
  <c r="M119" i="19"/>
  <c r="M120" i="19"/>
  <c r="M121" i="19"/>
  <c r="M122" i="19"/>
  <c r="M123" i="19"/>
  <c r="M124" i="19"/>
  <c r="M125" i="19"/>
  <c r="M126" i="19"/>
  <c r="M127" i="19"/>
  <c r="M128" i="19"/>
  <c r="M129" i="19"/>
  <c r="M130" i="19"/>
  <c r="M131" i="19"/>
  <c r="M132" i="19"/>
  <c r="M133" i="19"/>
  <c r="M134" i="19"/>
  <c r="M135" i="19"/>
  <c r="M136" i="19"/>
  <c r="M137" i="19"/>
  <c r="M138" i="19"/>
  <c r="M139" i="19"/>
  <c r="M140" i="19"/>
  <c r="M141" i="19"/>
  <c r="M142" i="19"/>
  <c r="M143" i="19"/>
  <c r="M144" i="19"/>
  <c r="M145" i="19"/>
  <c r="M146" i="19"/>
  <c r="M147" i="19"/>
  <c r="M148" i="19"/>
  <c r="M149" i="19"/>
  <c r="M150" i="19"/>
  <c r="M151" i="19"/>
  <c r="M152" i="19"/>
  <c r="M153" i="19"/>
  <c r="M154" i="19"/>
  <c r="M155" i="19"/>
  <c r="M156" i="19"/>
  <c r="M157" i="19"/>
  <c r="M158" i="19"/>
  <c r="M159" i="19"/>
  <c r="M160" i="19"/>
  <c r="M161" i="19"/>
  <c r="M162" i="19"/>
  <c r="M163" i="19"/>
  <c r="M164" i="19"/>
  <c r="M165" i="19"/>
  <c r="M166" i="19"/>
  <c r="M167" i="19"/>
  <c r="M168" i="19"/>
  <c r="M169" i="19"/>
  <c r="M170" i="19"/>
  <c r="M171" i="19"/>
  <c r="M172" i="19"/>
  <c r="M173" i="19"/>
  <c r="M174" i="19"/>
  <c r="M175" i="19"/>
  <c r="M176" i="19"/>
  <c r="M177" i="19"/>
  <c r="M178" i="19"/>
  <c r="M179" i="19"/>
  <c r="M180" i="19"/>
  <c r="M181" i="19"/>
  <c r="M182" i="19"/>
  <c r="M183" i="19"/>
  <c r="M184" i="19"/>
  <c r="M185" i="19"/>
  <c r="M186" i="19"/>
  <c r="M187" i="19"/>
  <c r="M188" i="19"/>
  <c r="M189" i="19"/>
  <c r="M190" i="19"/>
  <c r="M191" i="19"/>
  <c r="M192" i="19"/>
  <c r="M193" i="19"/>
  <c r="M194" i="19"/>
  <c r="M195" i="19"/>
  <c r="M196" i="19"/>
  <c r="M197" i="19"/>
  <c r="M198" i="19"/>
  <c r="M199" i="19"/>
  <c r="M200" i="19"/>
  <c r="M201" i="19"/>
  <c r="M202" i="19"/>
  <c r="M203" i="19"/>
  <c r="M204" i="19"/>
  <c r="M205" i="19"/>
  <c r="M206" i="19"/>
  <c r="M207" i="19"/>
  <c r="M208" i="19"/>
  <c r="M209" i="19"/>
  <c r="M210" i="19"/>
  <c r="M211" i="19"/>
  <c r="M212" i="19"/>
  <c r="M213" i="19"/>
  <c r="M214" i="19"/>
  <c r="M215" i="19"/>
  <c r="M216" i="19"/>
  <c r="M217" i="19"/>
  <c r="M218" i="19"/>
  <c r="M219" i="19"/>
  <c r="M220" i="19"/>
  <c r="M221" i="19"/>
  <c r="M222" i="19"/>
  <c r="M223" i="19"/>
  <c r="M224" i="19"/>
  <c r="M225" i="19"/>
  <c r="M226" i="19"/>
  <c r="M227" i="19"/>
  <c r="M228" i="19"/>
  <c r="M229" i="19"/>
  <c r="M230" i="19"/>
  <c r="M231" i="19"/>
  <c r="M232" i="19"/>
  <c r="M233" i="19"/>
  <c r="M234" i="19"/>
  <c r="M235" i="19"/>
  <c r="M236" i="19"/>
  <c r="M237" i="19"/>
  <c r="M238" i="19"/>
  <c r="M239" i="19"/>
  <c r="M240" i="19"/>
  <c r="M241" i="19"/>
  <c r="M242" i="19"/>
  <c r="M243" i="19"/>
  <c r="M244" i="19"/>
  <c r="M245" i="19"/>
  <c r="M246" i="19"/>
  <c r="M247" i="19"/>
  <c r="M248" i="19"/>
  <c r="M249" i="19"/>
  <c r="M250" i="19"/>
  <c r="M251" i="19"/>
  <c r="M252" i="19"/>
  <c r="M253" i="19"/>
  <c r="M254" i="19"/>
  <c r="M255" i="19"/>
  <c r="M256" i="19"/>
  <c r="M257" i="19"/>
  <c r="M258" i="19"/>
  <c r="M259" i="19"/>
  <c r="M260" i="19"/>
  <c r="M261" i="19"/>
  <c r="M262" i="19"/>
  <c r="M263" i="19"/>
  <c r="M264" i="19"/>
  <c r="M265" i="19"/>
  <c r="M266" i="19"/>
  <c r="M267" i="19"/>
  <c r="M268" i="19"/>
  <c r="M269" i="19"/>
  <c r="M270" i="19"/>
  <c r="M271" i="19"/>
  <c r="M272" i="19"/>
  <c r="M273" i="19"/>
  <c r="M274" i="19"/>
  <c r="M275" i="19"/>
  <c r="M276" i="19"/>
  <c r="M277" i="19"/>
  <c r="M278" i="19"/>
  <c r="M279" i="19"/>
  <c r="M280" i="19"/>
  <c r="M281" i="19"/>
  <c r="M282" i="19"/>
  <c r="M283" i="19"/>
  <c r="M284" i="19"/>
  <c r="M285" i="19"/>
  <c r="M286" i="19"/>
  <c r="M287" i="19"/>
  <c r="M288" i="19"/>
  <c r="M289" i="19"/>
  <c r="M290" i="19"/>
  <c r="M291" i="19"/>
  <c r="M292" i="19"/>
  <c r="M293" i="19"/>
  <c r="M294" i="19"/>
  <c r="M295" i="19"/>
  <c r="M296" i="19"/>
  <c r="M297" i="19"/>
  <c r="M298" i="19"/>
  <c r="M299" i="19"/>
  <c r="M300" i="19"/>
  <c r="M301" i="19"/>
  <c r="M302" i="19"/>
  <c r="M303" i="19"/>
  <c r="M304" i="19"/>
  <c r="M305" i="19"/>
  <c r="M306" i="19"/>
  <c r="M307" i="19"/>
  <c r="M308" i="19"/>
  <c r="M309" i="19"/>
  <c r="M310" i="19"/>
  <c r="M311" i="19"/>
  <c r="M312" i="19"/>
  <c r="M313" i="19"/>
  <c r="M314" i="19"/>
  <c r="M315" i="19"/>
  <c r="M316" i="19"/>
  <c r="M317" i="19"/>
  <c r="M318" i="19"/>
  <c r="M319" i="19"/>
  <c r="M320" i="19"/>
  <c r="M321" i="19"/>
  <c r="M322" i="19"/>
  <c r="M323" i="19"/>
  <c r="M324" i="19"/>
  <c r="M325" i="19"/>
  <c r="M326" i="19"/>
  <c r="M327" i="19"/>
  <c r="M328" i="19"/>
  <c r="M329" i="19"/>
  <c r="M330" i="19"/>
  <c r="M331" i="19"/>
  <c r="M332" i="19"/>
  <c r="M333" i="19"/>
  <c r="M334" i="19"/>
  <c r="M335" i="19"/>
  <c r="M336" i="19"/>
  <c r="M337" i="19"/>
  <c r="M338" i="19"/>
  <c r="M339" i="19"/>
  <c r="M340" i="19"/>
  <c r="M341" i="19"/>
  <c r="M342" i="19"/>
  <c r="M343" i="19"/>
  <c r="M344" i="19"/>
  <c r="M345" i="19"/>
  <c r="M346" i="19"/>
  <c r="M347" i="19"/>
  <c r="M348" i="19"/>
  <c r="M349" i="19"/>
  <c r="M350" i="19"/>
  <c r="M351" i="19"/>
  <c r="M352" i="19"/>
  <c r="M353" i="19"/>
  <c r="M354" i="19"/>
  <c r="M355" i="19"/>
  <c r="M356" i="19"/>
  <c r="M357" i="19"/>
  <c r="M358" i="19"/>
  <c r="M359" i="19"/>
  <c r="M360" i="19"/>
  <c r="M361" i="19"/>
  <c r="M362" i="19"/>
  <c r="M363" i="19"/>
  <c r="M364" i="19"/>
  <c r="M365" i="19"/>
  <c r="M366" i="19"/>
  <c r="M367" i="19"/>
  <c r="M368" i="19"/>
  <c r="M369" i="19"/>
  <c r="M370" i="19"/>
  <c r="M371" i="19"/>
  <c r="M372" i="19"/>
  <c r="M373" i="19"/>
  <c r="M374" i="19"/>
  <c r="M375" i="19"/>
  <c r="M376" i="19"/>
  <c r="M377" i="19"/>
  <c r="M378" i="19"/>
  <c r="M379" i="19"/>
  <c r="M380" i="19"/>
  <c r="M381" i="19"/>
  <c r="M382" i="19"/>
  <c r="M383" i="19"/>
  <c r="M384" i="19"/>
  <c r="M385" i="19"/>
  <c r="M386" i="19"/>
  <c r="M387" i="19"/>
  <c r="M388" i="19"/>
  <c r="M389" i="19"/>
  <c r="M390" i="19"/>
  <c r="M391" i="19"/>
  <c r="M392" i="19"/>
  <c r="M393" i="19"/>
  <c r="M394" i="19"/>
  <c r="M395" i="19"/>
  <c r="M396" i="19"/>
  <c r="M397" i="19"/>
  <c r="M398" i="19"/>
  <c r="M399" i="19"/>
  <c r="M400" i="19"/>
  <c r="M401" i="19"/>
  <c r="M402" i="19"/>
  <c r="M403" i="19"/>
  <c r="M404" i="19"/>
  <c r="M405" i="19"/>
  <c r="M406" i="19"/>
  <c r="M407" i="19"/>
  <c r="M408" i="19"/>
  <c r="M409" i="19"/>
  <c r="M410" i="19"/>
  <c r="M411" i="19"/>
  <c r="M412" i="19"/>
  <c r="M413" i="19"/>
  <c r="M414" i="19"/>
  <c r="M415" i="19"/>
  <c r="M416" i="19"/>
  <c r="M417" i="19"/>
  <c r="M418" i="19"/>
  <c r="M419" i="19"/>
  <c r="M420" i="19"/>
  <c r="M421" i="19"/>
  <c r="M422" i="19"/>
  <c r="M423" i="19"/>
  <c r="M424" i="19"/>
  <c r="M425" i="19"/>
  <c r="M426" i="19"/>
  <c r="M427" i="19"/>
  <c r="M428" i="19"/>
  <c r="M429" i="19"/>
  <c r="M430" i="19"/>
  <c r="M431" i="19"/>
  <c r="M432" i="19"/>
  <c r="M433" i="19"/>
  <c r="M434" i="19"/>
  <c r="M435" i="19"/>
  <c r="M436" i="19"/>
  <c r="M437" i="19"/>
  <c r="M438" i="19"/>
  <c r="M439" i="19"/>
  <c r="M440" i="19"/>
  <c r="M441" i="19"/>
  <c r="M442" i="19"/>
  <c r="M443" i="19"/>
  <c r="M444" i="19"/>
  <c r="M445" i="19"/>
  <c r="M446" i="19"/>
  <c r="M447" i="19"/>
  <c r="M448" i="19"/>
  <c r="M449" i="19"/>
  <c r="M450" i="19"/>
  <c r="M451" i="19"/>
  <c r="M452" i="19"/>
  <c r="M453" i="19"/>
  <c r="M454" i="19"/>
  <c r="M455" i="19"/>
  <c r="M456" i="19"/>
  <c r="M457" i="19"/>
  <c r="M458" i="19"/>
  <c r="M459" i="19"/>
  <c r="M460" i="19"/>
  <c r="M461" i="19"/>
  <c r="M462" i="19"/>
  <c r="M463" i="19"/>
  <c r="M464" i="19"/>
  <c r="M465" i="19"/>
  <c r="M466" i="19"/>
  <c r="M467" i="19"/>
  <c r="M468" i="19"/>
  <c r="M469" i="19"/>
  <c r="M470" i="19"/>
  <c r="M471" i="19"/>
  <c r="M472" i="19"/>
  <c r="M473" i="19"/>
  <c r="M474" i="19"/>
  <c r="M475" i="19"/>
  <c r="M476" i="19"/>
  <c r="M477" i="19"/>
  <c r="M478" i="19"/>
  <c r="M479" i="19"/>
  <c r="M480" i="19"/>
  <c r="M481" i="19"/>
  <c r="M482" i="19"/>
  <c r="M483" i="19"/>
  <c r="M484" i="19"/>
  <c r="M485" i="19"/>
  <c r="M486" i="19"/>
  <c r="M487" i="19"/>
  <c r="M488" i="19"/>
  <c r="M489" i="19"/>
  <c r="M490" i="19"/>
  <c r="M491" i="19"/>
  <c r="M492" i="19"/>
  <c r="M493" i="19"/>
  <c r="M494" i="19"/>
  <c r="M495" i="19"/>
  <c r="M496" i="19"/>
  <c r="M497" i="19"/>
  <c r="M498" i="19"/>
  <c r="M2" i="19"/>
  <c r="K2" i="19"/>
  <c r="K3" i="19" s="1"/>
  <c r="K4" i="19" s="1"/>
  <c r="K5" i="19" s="1"/>
  <c r="K6" i="19" s="1"/>
  <c r="K7" i="19" s="1"/>
  <c r="K8" i="19" s="1"/>
  <c r="K9" i="19" s="1"/>
  <c r="K10" i="19" s="1"/>
  <c r="K11" i="19" s="1"/>
  <c r="K12" i="19" s="1"/>
  <c r="K13" i="19" s="1"/>
  <c r="K14" i="19" s="1"/>
  <c r="K15" i="19" s="1"/>
  <c r="K16" i="19" s="1"/>
  <c r="K17" i="19" s="1"/>
  <c r="K18" i="19" s="1"/>
  <c r="K19" i="19" s="1"/>
  <c r="K20" i="19" s="1"/>
  <c r="K21" i="19" s="1"/>
  <c r="K22" i="19" s="1"/>
  <c r="K23" i="19" s="1"/>
  <c r="K24" i="19" s="1"/>
  <c r="K25" i="19" s="1"/>
  <c r="K26" i="19" s="1"/>
  <c r="K27" i="19" s="1"/>
  <c r="K28" i="19" s="1"/>
  <c r="K29" i="19" s="1"/>
  <c r="K30" i="19" s="1"/>
  <c r="K31" i="19" s="1"/>
  <c r="K32" i="19" s="1"/>
  <c r="K33" i="19" s="1"/>
  <c r="K34" i="19" s="1"/>
  <c r="K35" i="19" s="1"/>
  <c r="K36" i="19" s="1"/>
  <c r="K37" i="19" s="1"/>
  <c r="K38" i="19" s="1"/>
  <c r="K39" i="19" s="1"/>
  <c r="K40" i="19" s="1"/>
  <c r="K41" i="19" s="1"/>
  <c r="K42" i="19" s="1"/>
  <c r="K43" i="19" s="1"/>
  <c r="K44" i="19" s="1"/>
  <c r="K45" i="19" s="1"/>
  <c r="K46" i="19" s="1"/>
  <c r="K47" i="19" s="1"/>
  <c r="K48" i="19" s="1"/>
  <c r="K49" i="19" s="1"/>
  <c r="K50" i="19" s="1"/>
  <c r="K51" i="19" s="1"/>
  <c r="K52" i="19" s="1"/>
  <c r="K53" i="19" s="1"/>
  <c r="K54" i="19" s="1"/>
  <c r="K55" i="19" s="1"/>
  <c r="K56" i="19" s="1"/>
  <c r="K57" i="19" s="1"/>
  <c r="K58" i="19" s="1"/>
  <c r="K59" i="19" s="1"/>
  <c r="K60" i="19" s="1"/>
  <c r="K61" i="19" s="1"/>
  <c r="K62" i="19" s="1"/>
  <c r="K63" i="19" s="1"/>
  <c r="K64" i="19" s="1"/>
  <c r="K65" i="19" s="1"/>
  <c r="K66" i="19" s="1"/>
  <c r="K67" i="19" s="1"/>
  <c r="K68" i="19" s="1"/>
  <c r="K69" i="19" s="1"/>
  <c r="K70" i="19" s="1"/>
  <c r="K71" i="19" s="1"/>
  <c r="K72" i="19" s="1"/>
  <c r="K73" i="19" s="1"/>
  <c r="H60" i="1"/>
  <c r="H61" i="1"/>
  <c r="H63" i="1"/>
  <c r="H64" i="1"/>
  <c r="A17" i="15"/>
  <c r="B11" i="15"/>
  <c r="A9" i="15"/>
  <c r="B7" i="15"/>
  <c r="CG11" i="4"/>
  <c r="CG9" i="4"/>
  <c r="CJ7" i="4"/>
  <c r="CG7" i="4"/>
  <c r="BW11" i="4"/>
  <c r="BW9" i="4"/>
  <c r="BZ7" i="4"/>
  <c r="BW7" i="4"/>
  <c r="BM11" i="4"/>
  <c r="BM9" i="4"/>
  <c r="BP7" i="4"/>
  <c r="BM7" i="4"/>
  <c r="BC11" i="4"/>
  <c r="BC9" i="4"/>
  <c r="BF7" i="4"/>
  <c r="BC7" i="4"/>
  <c r="AS11" i="4"/>
  <c r="AS9" i="4"/>
  <c r="AV7" i="4"/>
  <c r="AS7" i="4"/>
  <c r="AI11" i="4"/>
  <c r="AI9" i="4"/>
  <c r="AL7" i="4"/>
  <c r="AI7" i="4"/>
  <c r="Y11" i="4"/>
  <c r="Y9" i="4"/>
  <c r="AB7" i="4"/>
  <c r="Y7" i="4"/>
  <c r="O11" i="4"/>
  <c r="O9" i="4"/>
  <c r="R7" i="4"/>
  <c r="O7" i="4"/>
  <c r="H7" i="4"/>
  <c r="E11" i="4"/>
  <c r="E9" i="4"/>
  <c r="E7" i="4"/>
  <c r="A55" i="4"/>
  <c r="C61" i="4"/>
  <c r="C62" i="4"/>
  <c r="C63" i="4"/>
  <c r="B31" i="4"/>
  <c r="A31" i="4"/>
  <c r="C60" i="4"/>
  <c r="J14" i="4"/>
  <c r="O14" i="4" s="1"/>
  <c r="T14" i="4" s="1"/>
  <c r="Y14" i="4" s="1"/>
  <c r="AD14" i="4" s="1"/>
  <c r="AI14" i="4" s="1"/>
  <c r="AN14" i="4" s="1"/>
  <c r="AS14" i="4" s="1"/>
  <c r="AX14" i="4" s="1"/>
  <c r="BC14" i="4" s="1"/>
  <c r="BH14" i="4" s="1"/>
  <c r="BM14" i="4" s="1"/>
  <c r="BR14" i="4" s="1"/>
  <c r="BW14" i="4" s="1"/>
  <c r="CB14" i="4" s="1"/>
  <c r="CG14" i="4" s="1"/>
  <c r="CL14" i="4" s="1"/>
  <c r="B12" i="5"/>
  <c r="B6" i="5"/>
  <c r="B10" i="5"/>
  <c r="B16" i="5"/>
  <c r="B17" i="15" s="1"/>
  <c r="B19" i="5"/>
  <c r="B23" i="15" s="1"/>
  <c r="B7" i="4"/>
  <c r="A9" i="4"/>
  <c r="A8" i="5" s="1"/>
  <c r="B11" i="4"/>
  <c r="A17" i="4"/>
  <c r="B17" i="4"/>
  <c r="A19" i="4"/>
  <c r="B19" i="4"/>
  <c r="A21" i="4"/>
  <c r="B21" i="4"/>
  <c r="A23" i="4"/>
  <c r="B23" i="4"/>
  <c r="A25" i="4"/>
  <c r="B25" i="4"/>
  <c r="A27" i="4"/>
  <c r="B27" i="4"/>
  <c r="A29" i="4"/>
  <c r="B29" i="4"/>
  <c r="A33" i="4"/>
  <c r="B33" i="4"/>
  <c r="A35" i="4"/>
  <c r="B35" i="4"/>
  <c r="A37" i="4"/>
  <c r="B37" i="4"/>
  <c r="A39" i="4"/>
  <c r="B39" i="4"/>
  <c r="A41" i="4"/>
  <c r="B41" i="4"/>
  <c r="A43" i="4"/>
  <c r="B43" i="4"/>
  <c r="A45" i="4"/>
  <c r="B45" i="4"/>
  <c r="D45" i="4" s="1"/>
  <c r="B60" i="4"/>
  <c r="B61" i="4"/>
  <c r="BR45" i="4"/>
  <c r="BV45" i="4"/>
  <c r="BN45" i="4"/>
  <c r="BA45" i="4"/>
  <c r="BK45" i="4"/>
  <c r="AT45" i="4"/>
  <c r="T45" i="4"/>
  <c r="Z45" i="4"/>
  <c r="BP45" i="4"/>
  <c r="BD45" i="4"/>
  <c r="AE45" i="4"/>
  <c r="P45" i="4"/>
  <c r="BW45" i="4"/>
  <c r="I45" i="4"/>
  <c r="AD45" i="4"/>
  <c r="AZ45" i="4"/>
  <c r="BE45" i="4"/>
  <c r="CL45" i="4"/>
  <c r="AW45" i="4"/>
  <c r="AY45" i="4"/>
  <c r="Y45" i="4"/>
  <c r="AK45" i="4"/>
  <c r="CA45" i="4"/>
  <c r="BS45" i="4"/>
  <c r="BF45" i="4"/>
  <c r="Q45" i="4"/>
  <c r="V45" i="4"/>
  <c r="N45" i="4"/>
  <c r="K45" i="4"/>
  <c r="AM45" i="4"/>
  <c r="AR45" i="4"/>
  <c r="BL45" i="4"/>
  <c r="AO45" i="4"/>
  <c r="CF45" i="4"/>
  <c r="AJ45" i="4"/>
  <c r="U45" i="4"/>
  <c r="L45" i="4"/>
  <c r="AX45" i="4"/>
  <c r="G45" i="4"/>
  <c r="AI45" i="4"/>
  <c r="BX45" i="4"/>
  <c r="AG45" i="4"/>
  <c r="CP45" i="4"/>
  <c r="CO45" i="4"/>
  <c r="H45" i="4"/>
  <c r="W45" i="4"/>
  <c r="AN45" i="4"/>
  <c r="AQ45" i="4"/>
  <c r="BQ45" i="4"/>
  <c r="CE45" i="4"/>
  <c r="AP45" i="4"/>
  <c r="X45" i="4"/>
  <c r="F45" i="4"/>
  <c r="AL45" i="4"/>
  <c r="BU45" i="4"/>
  <c r="AA45" i="4"/>
  <c r="BG45" i="4"/>
  <c r="BY45" i="4"/>
  <c r="AH45" i="4"/>
  <c r="CM45" i="4"/>
  <c r="AU45" i="4"/>
  <c r="BO45" i="4"/>
  <c r="BT45" i="4"/>
  <c r="CB45" i="4"/>
  <c r="BH45" i="4"/>
  <c r="H62" i="1" l="1"/>
  <c r="BR46" i="4"/>
  <c r="AI46" i="4"/>
  <c r="AN46" i="4"/>
  <c r="AC45" i="4"/>
  <c r="M45" i="4"/>
  <c r="CC45" i="4"/>
  <c r="BB45" i="4"/>
  <c r="AX46" i="4" s="1"/>
  <c r="CH45" i="4"/>
  <c r="AF45" i="4"/>
  <c r="AD46" i="4" s="1"/>
  <c r="CI45" i="4"/>
  <c r="E45" i="4"/>
  <c r="CG45" i="4"/>
  <c r="AB45" i="4"/>
  <c r="BC45" i="4"/>
  <c r="BC46" i="4" s="1"/>
  <c r="R45" i="4"/>
  <c r="CD45" i="4"/>
  <c r="CN45" i="4"/>
  <c r="CL46" i="4" s="1"/>
  <c r="BM45" i="4"/>
  <c r="BM46" i="4" s="1"/>
  <c r="AS45" i="4"/>
  <c r="BJ45" i="4"/>
  <c r="BI45" i="4"/>
  <c r="CJ45" i="4"/>
  <c r="BZ45" i="4"/>
  <c r="BW46" i="4" s="1"/>
  <c r="O45" i="4"/>
  <c r="S45" i="4"/>
  <c r="AV45" i="4"/>
  <c r="J45" i="4"/>
  <c r="CK45" i="4"/>
  <c r="T46" i="4"/>
  <c r="E59" i="1" l="1"/>
  <c r="E58" i="1" s="1"/>
  <c r="BH46" i="4"/>
  <c r="Y46" i="4"/>
  <c r="BL35" i="4"/>
  <c r="BR43" i="4"/>
  <c r="J46" i="4"/>
  <c r="AS46" i="4"/>
  <c r="O46" i="4"/>
  <c r="CG46" i="4"/>
  <c r="E46" i="4"/>
  <c r="CQ46" i="4" s="1"/>
  <c r="CQ45" i="4"/>
  <c r="CB46" i="4"/>
  <c r="G65" i="1" l="1"/>
  <c r="CP23" i="4"/>
  <c r="CL23" i="4"/>
  <c r="CC23" i="4"/>
  <c r="CI23" i="4"/>
  <c r="BZ23" i="4"/>
  <c r="BV23" i="4"/>
  <c r="BR23" i="4"/>
  <c r="BN23" i="4"/>
  <c r="BJ23" i="4"/>
  <c r="BB23" i="4"/>
  <c r="AX23" i="4"/>
  <c r="AT23" i="4"/>
  <c r="AP23" i="4"/>
  <c r="AL23" i="4"/>
  <c r="AH23" i="4"/>
  <c r="AD23" i="4"/>
  <c r="Z23" i="4"/>
  <c r="V23" i="4"/>
  <c r="R23" i="4"/>
  <c r="N23" i="4"/>
  <c r="J23" i="4"/>
  <c r="G23" i="4"/>
  <c r="CF23" i="4"/>
  <c r="CB23" i="4"/>
  <c r="CH23" i="4"/>
  <c r="BY23" i="4"/>
  <c r="BU23" i="4"/>
  <c r="BM23" i="4"/>
  <c r="BI23" i="4"/>
  <c r="BE23" i="4"/>
  <c r="BA23" i="4"/>
  <c r="AW23" i="4"/>
  <c r="AO23" i="4"/>
  <c r="AG23" i="4"/>
  <c r="Y23" i="4"/>
  <c r="Q23" i="4"/>
  <c r="I23" i="4"/>
  <c r="CD23" i="4"/>
  <c r="CJ23" i="4"/>
  <c r="CA23" i="4"/>
  <c r="BW23" i="4"/>
  <c r="BO23" i="4"/>
  <c r="BK23" i="4"/>
  <c r="BG23" i="4"/>
  <c r="BC23" i="4"/>
  <c r="AY23" i="4"/>
  <c r="AU23" i="4"/>
  <c r="AQ23" i="4"/>
  <c r="AM23" i="4"/>
  <c r="AI23" i="4"/>
  <c r="AA23" i="4"/>
  <c r="W23" i="4"/>
  <c r="S23" i="4"/>
  <c r="O23" i="4"/>
  <c r="K23" i="4"/>
  <c r="CO23" i="4"/>
  <c r="BQ23" i="4"/>
  <c r="AS23" i="4"/>
  <c r="AK23" i="4"/>
  <c r="AC23" i="4"/>
  <c r="U23" i="4"/>
  <c r="M23" i="4"/>
  <c r="H23" i="4"/>
  <c r="CN23" i="4"/>
  <c r="CE23" i="4"/>
  <c r="CK23" i="4"/>
  <c r="CG23" i="4"/>
  <c r="BX23" i="4"/>
  <c r="BT23" i="4"/>
  <c r="BP23" i="4"/>
  <c r="BL23" i="4"/>
  <c r="BH23" i="4"/>
  <c r="BD23" i="4"/>
  <c r="AZ23" i="4"/>
  <c r="AV23" i="4"/>
  <c r="AR23" i="4"/>
  <c r="AN23" i="4"/>
  <c r="AJ23" i="4"/>
  <c r="AF23" i="4"/>
  <c r="AB23" i="4"/>
  <c r="X23" i="4"/>
  <c r="T23" i="4"/>
  <c r="L23" i="4"/>
  <c r="F23" i="4"/>
  <c r="CM23" i="4"/>
  <c r="AE23" i="4"/>
  <c r="CO43" i="4"/>
  <c r="CJ43" i="4"/>
  <c r="X35" i="4"/>
  <c r="AE35" i="4"/>
  <c r="BS35" i="4"/>
  <c r="U35" i="4"/>
  <c r="AW25" i="4"/>
  <c r="AY25" i="4"/>
  <c r="BA25" i="4"/>
  <c r="G25" i="4"/>
  <c r="BV25" i="4"/>
  <c r="AF25" i="4"/>
  <c r="BK25" i="4"/>
  <c r="S25" i="4"/>
  <c r="AE25" i="4"/>
  <c r="AJ25" i="4"/>
  <c r="L25" i="4"/>
  <c r="CN25" i="4"/>
  <c r="BD25" i="4"/>
  <c r="N25" i="4"/>
  <c r="AH25" i="4"/>
  <c r="AL25" i="4"/>
  <c r="K25" i="4"/>
  <c r="AX25" i="4"/>
  <c r="AO25" i="4"/>
  <c r="V25" i="4"/>
  <c r="BX25" i="4"/>
  <c r="CM25" i="4"/>
  <c r="M25" i="4"/>
  <c r="BW25" i="4"/>
  <c r="AM25" i="4"/>
  <c r="T25" i="4"/>
  <c r="Z25" i="4"/>
  <c r="O25" i="4"/>
  <c r="AS25" i="4"/>
  <c r="CI25" i="4"/>
  <c r="BP25" i="4"/>
  <c r="CA25" i="4"/>
  <c r="CP25" i="4"/>
  <c r="BB25" i="4"/>
  <c r="BI25" i="4"/>
  <c r="X25" i="4"/>
  <c r="W25" i="4"/>
  <c r="CL25" i="4"/>
  <c r="R25" i="4"/>
  <c r="BG25" i="4"/>
  <c r="CH25" i="4"/>
  <c r="AC25" i="4"/>
  <c r="BS25" i="4"/>
  <c r="CG25" i="4"/>
  <c r="AU25" i="4"/>
  <c r="BM25" i="4"/>
  <c r="F25" i="4"/>
  <c r="AN25" i="4"/>
  <c r="AZ25" i="4"/>
  <c r="AD25" i="4"/>
  <c r="BH25" i="4"/>
  <c r="CJ25" i="4"/>
  <c r="BY25" i="4"/>
  <c r="AP25" i="4"/>
  <c r="AI19" i="4"/>
  <c r="AP37" i="4"/>
  <c r="J35" i="4"/>
  <c r="BU35" i="4"/>
  <c r="AX35" i="4"/>
  <c r="AK35" i="4"/>
  <c r="AM35" i="4"/>
  <c r="CE21" i="4"/>
  <c r="CB35" i="4"/>
  <c r="S35" i="4"/>
  <c r="AY35" i="4"/>
  <c r="AW35" i="4"/>
  <c r="CJ35" i="4"/>
  <c r="CA35" i="4"/>
  <c r="AR35" i="4"/>
  <c r="BO35" i="4"/>
  <c r="Q35" i="4"/>
  <c r="Z35" i="4"/>
  <c r="BQ35" i="4"/>
  <c r="AP35" i="4"/>
  <c r="O35" i="4"/>
  <c r="CI35" i="4"/>
  <c r="BT35" i="4"/>
  <c r="CG35" i="4"/>
  <c r="CO35" i="4"/>
  <c r="AN35" i="4"/>
  <c r="AU35" i="4"/>
  <c r="W35" i="4"/>
  <c r="AB35" i="4"/>
  <c r="BE35" i="4"/>
  <c r="AI35" i="4"/>
  <c r="BG35" i="4"/>
  <c r="BA35" i="4"/>
  <c r="CC35" i="4"/>
  <c r="BB35" i="4"/>
  <c r="AV35" i="4"/>
  <c r="CK35" i="4"/>
  <c r="BZ35" i="4"/>
  <c r="CD35" i="4"/>
  <c r="BF35" i="4"/>
  <c r="CH35" i="4"/>
  <c r="AZ35" i="4"/>
  <c r="AL35" i="4"/>
  <c r="E35" i="4"/>
  <c r="L35" i="4"/>
  <c r="AJ35" i="4"/>
  <c r="P35" i="4"/>
  <c r="BX35" i="4"/>
  <c r="CP35" i="4"/>
  <c r="AA35" i="4"/>
  <c r="D35" i="4"/>
  <c r="I35" i="4"/>
  <c r="CE35" i="4"/>
  <c r="BW35" i="4"/>
  <c r="N35" i="4"/>
  <c r="BV35" i="4"/>
  <c r="R35" i="4"/>
  <c r="AT35" i="4"/>
  <c r="AG35" i="4"/>
  <c r="BI35" i="4"/>
  <c r="CF35" i="4"/>
  <c r="CM35" i="4"/>
  <c r="AQ35" i="4"/>
  <c r="BY35" i="4"/>
  <c r="BD35" i="4"/>
  <c r="AD35" i="4"/>
  <c r="T35" i="4"/>
  <c r="BK35" i="4"/>
  <c r="BP35" i="4"/>
  <c r="BC35" i="4"/>
  <c r="BM35" i="4"/>
  <c r="BR35" i="4"/>
  <c r="Y35" i="4"/>
  <c r="G35" i="4"/>
  <c r="AS35" i="4"/>
  <c r="AH35" i="4"/>
  <c r="BJ35" i="4"/>
  <c r="BH35" i="4"/>
  <c r="CN35" i="4"/>
  <c r="AF35" i="4"/>
  <c r="BN35" i="4"/>
  <c r="M35" i="4"/>
  <c r="K35" i="4"/>
  <c r="AC35" i="4"/>
  <c r="AO35" i="4"/>
  <c r="F35" i="4"/>
  <c r="V35" i="4"/>
  <c r="CL35" i="4"/>
  <c r="H35" i="4"/>
  <c r="Q43" i="4"/>
  <c r="BB43" i="4"/>
  <c r="BF43" i="4"/>
  <c r="D43" i="4"/>
  <c r="AO43" i="4"/>
  <c r="G43" i="4"/>
  <c r="AW43" i="4"/>
  <c r="N43" i="4"/>
  <c r="BQ43" i="4"/>
  <c r="AY43" i="4"/>
  <c r="AH43" i="4"/>
  <c r="AD43" i="4"/>
  <c r="AA43" i="4"/>
  <c r="BU43" i="4"/>
  <c r="V43" i="4"/>
  <c r="CP43" i="4"/>
  <c r="BT39" i="4"/>
  <c r="CB25" i="4"/>
  <c r="D25" i="4"/>
  <c r="CF25" i="4"/>
  <c r="P25" i="4"/>
  <c r="I25" i="4"/>
  <c r="CO25" i="4"/>
  <c r="AE33" i="4"/>
  <c r="AA29" i="4"/>
  <c r="N29" i="4"/>
  <c r="BS29" i="4"/>
  <c r="BI29" i="4"/>
  <c r="AJ29" i="4"/>
  <c r="G29" i="4"/>
  <c r="AP29" i="4"/>
  <c r="J29" i="4"/>
  <c r="CN29" i="4"/>
  <c r="CE29" i="4"/>
  <c r="CB29" i="4"/>
  <c r="BF29" i="4"/>
  <c r="H29" i="4"/>
  <c r="AR29" i="4"/>
  <c r="CG29" i="4"/>
  <c r="BA29" i="4"/>
  <c r="L29" i="4"/>
  <c r="AE29" i="4"/>
  <c r="BC29" i="4"/>
  <c r="P29" i="4"/>
  <c r="AF29" i="4"/>
  <c r="AU29" i="4"/>
  <c r="CH29" i="4"/>
  <c r="AN29" i="4"/>
  <c r="BR29" i="4"/>
  <c r="T29" i="4"/>
  <c r="BN29" i="4"/>
  <c r="AK29" i="4"/>
  <c r="Y29" i="4"/>
  <c r="CM29" i="4"/>
  <c r="BB29" i="4"/>
  <c r="BX29" i="4"/>
  <c r="AM29" i="4"/>
  <c r="BY29" i="4"/>
  <c r="AO29" i="4"/>
  <c r="BM29" i="4"/>
  <c r="M29" i="4"/>
  <c r="BL29" i="4"/>
  <c r="R29" i="4"/>
  <c r="AB29" i="4"/>
  <c r="AW29" i="4"/>
  <c r="AV29" i="4"/>
  <c r="BO29" i="4"/>
  <c r="AY29" i="4"/>
  <c r="BZ29" i="4"/>
  <c r="BT29" i="4"/>
  <c r="BJ29" i="4"/>
  <c r="BG29" i="4"/>
  <c r="CA29" i="4"/>
  <c r="AS29" i="4"/>
  <c r="BP29" i="4"/>
  <c r="BW29" i="4"/>
  <c r="CD29" i="4"/>
  <c r="BU29" i="4"/>
  <c r="BV29" i="4"/>
  <c r="D29" i="4"/>
  <c r="BE29" i="4"/>
  <c r="K29" i="4"/>
  <c r="O29" i="4"/>
  <c r="CO29" i="4"/>
  <c r="S29" i="4"/>
  <c r="CJ29" i="4"/>
  <c r="CF29" i="4"/>
  <c r="AG29" i="4"/>
  <c r="Q29" i="4"/>
  <c r="AI29" i="4"/>
  <c r="AQ29" i="4"/>
  <c r="Z29" i="4"/>
  <c r="CK29" i="4"/>
  <c r="AL29" i="4"/>
  <c r="BD29" i="4"/>
  <c r="AZ29" i="4"/>
  <c r="BK29" i="4"/>
  <c r="AH29" i="4"/>
  <c r="CI29" i="4"/>
  <c r="X29" i="4"/>
  <c r="CP29" i="4"/>
  <c r="CC29" i="4"/>
  <c r="AC29" i="4"/>
  <c r="E29" i="4"/>
  <c r="AX29" i="4"/>
  <c r="F29" i="4"/>
  <c r="CL29" i="4"/>
  <c r="AT29" i="4"/>
  <c r="W29" i="4"/>
  <c r="AD29" i="4"/>
  <c r="V29" i="4"/>
  <c r="U29" i="4"/>
  <c r="BQ29" i="4"/>
  <c r="I29" i="4"/>
  <c r="BQ25" i="4"/>
  <c r="BU25" i="4"/>
  <c r="BF25" i="4"/>
  <c r="BT25" i="4"/>
  <c r="BJ25" i="4"/>
  <c r="BE25" i="4"/>
  <c r="BO25" i="4"/>
  <c r="AT25" i="4"/>
  <c r="BR25" i="4"/>
  <c r="AG25" i="4"/>
  <c r="Q25" i="4"/>
  <c r="AB25" i="4"/>
  <c r="J25" i="4"/>
  <c r="AA25" i="4"/>
  <c r="CD25" i="4"/>
  <c r="AV25" i="4"/>
  <c r="BZ25" i="4"/>
  <c r="H25" i="4"/>
  <c r="CC25" i="4"/>
  <c r="Y25" i="4"/>
  <c r="BL25" i="4"/>
  <c r="U25" i="4"/>
  <c r="BC25" i="4"/>
  <c r="AI25" i="4"/>
  <c r="CK25" i="4"/>
  <c r="CE25" i="4"/>
  <c r="AQ25" i="4"/>
  <c r="E25" i="4"/>
  <c r="BN25" i="4"/>
  <c r="AK25" i="4"/>
  <c r="AR25" i="4"/>
  <c r="M33" i="4"/>
  <c r="L33" i="4"/>
  <c r="BF23" i="4"/>
  <c r="BS23" i="4"/>
  <c r="D23" i="4"/>
  <c r="AP43" i="4"/>
  <c r="BW43" i="4"/>
  <c r="BI43" i="4"/>
  <c r="AT43" i="4"/>
  <c r="AC43" i="4"/>
  <c r="BJ43" i="4"/>
  <c r="AX43" i="4"/>
  <c r="CE43" i="4"/>
  <c r="R43" i="4"/>
  <c r="CF43" i="4"/>
  <c r="BP43" i="4"/>
  <c r="P43" i="4"/>
  <c r="BH43" i="4"/>
  <c r="BY43" i="4"/>
  <c r="BV43" i="4"/>
  <c r="CM43" i="4"/>
  <c r="T43" i="4"/>
  <c r="O43" i="4"/>
  <c r="AR43" i="4"/>
  <c r="BA43" i="4"/>
  <c r="S43" i="4"/>
  <c r="CD43" i="4"/>
  <c r="BS43" i="4"/>
  <c r="BT43" i="4"/>
  <c r="CN43" i="4"/>
  <c r="AG43" i="4"/>
  <c r="U43" i="4"/>
  <c r="BC43" i="4"/>
  <c r="W43" i="4"/>
  <c r="AV43" i="4"/>
  <c r="Z43" i="4"/>
  <c r="AZ43" i="4"/>
  <c r="CH43" i="4"/>
  <c r="AJ43" i="4"/>
  <c r="BG43" i="4"/>
  <c r="CG43" i="4"/>
  <c r="AS43" i="4"/>
  <c r="AQ43" i="4"/>
  <c r="I43" i="4"/>
  <c r="AI43" i="4"/>
  <c r="H43" i="4"/>
  <c r="BO43" i="4"/>
  <c r="X43" i="4"/>
  <c r="E43" i="4"/>
  <c r="CB43" i="4"/>
  <c r="AF43" i="4"/>
  <c r="BZ43" i="4"/>
  <c r="BK43" i="4"/>
  <c r="AE43" i="4"/>
  <c r="CC43" i="4"/>
  <c r="AN43" i="4"/>
  <c r="AK43" i="4"/>
  <c r="CI43" i="4"/>
  <c r="Y43" i="4"/>
  <c r="F43" i="4"/>
  <c r="BN43" i="4"/>
  <c r="M43" i="4"/>
  <c r="BD43" i="4"/>
  <c r="BX43" i="4"/>
  <c r="CL43" i="4"/>
  <c r="AU43" i="4"/>
  <c r="BL43" i="4"/>
  <c r="AL43" i="4"/>
  <c r="BE43" i="4"/>
  <c r="L43" i="4"/>
  <c r="AB43" i="4"/>
  <c r="AM43" i="4"/>
  <c r="K43" i="4"/>
  <c r="CA43" i="4"/>
  <c r="BM43" i="4"/>
  <c r="J43" i="4"/>
  <c r="CK43" i="4"/>
  <c r="BM33" i="4"/>
  <c r="G33" i="4"/>
  <c r="CG37" i="4"/>
  <c r="AD37" i="4"/>
  <c r="BQ37" i="4"/>
  <c r="CB33" i="4"/>
  <c r="CK33" i="4"/>
  <c r="BN19" i="4"/>
  <c r="AY19" i="4"/>
  <c r="CO19" i="4"/>
  <c r="Z19" i="4"/>
  <c r="AU19" i="4"/>
  <c r="AM19" i="4"/>
  <c r="AR19" i="4"/>
  <c r="CG19" i="4"/>
  <c r="AS19" i="4"/>
  <c r="BX19" i="4"/>
  <c r="BG19" i="4"/>
  <c r="BO19" i="4"/>
  <c r="AE19" i="4"/>
  <c r="BW19" i="4"/>
  <c r="N19" i="4"/>
  <c r="BV19" i="4"/>
  <c r="CH19" i="4"/>
  <c r="BY19" i="4"/>
  <c r="AW19" i="4"/>
  <c r="BK19" i="4"/>
  <c r="G19" i="4"/>
  <c r="Q19" i="4"/>
  <c r="Y19" i="4"/>
  <c r="CM19" i="4"/>
  <c r="AD19" i="4"/>
  <c r="BC19" i="4"/>
  <c r="AV19" i="4"/>
  <c r="AT19" i="4"/>
  <c r="AN19" i="4"/>
  <c r="CN19" i="4"/>
  <c r="AL19" i="4"/>
  <c r="W19" i="4"/>
  <c r="AK19" i="4"/>
  <c r="AQ19" i="4"/>
  <c r="AA19" i="4"/>
  <c r="BJ19" i="4"/>
  <c r="BM19" i="4"/>
  <c r="BQ19" i="4"/>
  <c r="BT19" i="4"/>
  <c r="AB19" i="4"/>
  <c r="CC19" i="4"/>
  <c r="T19" i="4"/>
  <c r="BI19" i="4"/>
  <c r="BF19" i="4"/>
  <c r="V19" i="4"/>
  <c r="BR19" i="4"/>
  <c r="CF19" i="4"/>
  <c r="X19" i="4"/>
  <c r="P19" i="4"/>
  <c r="CP19" i="4"/>
  <c r="AO19" i="4"/>
  <c r="J19" i="4"/>
  <c r="CI19" i="4"/>
  <c r="CB19" i="4"/>
  <c r="BS19" i="4"/>
  <c r="BU19" i="4"/>
  <c r="BZ19" i="4"/>
  <c r="BA19" i="4"/>
  <c r="AX19" i="4"/>
  <c r="AJ19" i="4"/>
  <c r="U19" i="4"/>
  <c r="AC19" i="4"/>
  <c r="I19" i="4"/>
  <c r="L19" i="4"/>
  <c r="CA19" i="4"/>
  <c r="CJ19" i="4"/>
  <c r="CE19" i="4"/>
  <c r="O19" i="4"/>
  <c r="H19" i="4"/>
  <c r="AH19" i="4"/>
  <c r="CK19" i="4"/>
  <c r="AF19" i="4"/>
  <c r="BL19" i="4"/>
  <c r="BD19" i="4"/>
  <c r="S19" i="4"/>
  <c r="R19" i="4"/>
  <c r="AP19" i="4"/>
  <c r="CD19" i="4"/>
  <c r="BB19" i="4"/>
  <c r="AZ19" i="4"/>
  <c r="C19" i="5"/>
  <c r="D19" i="5" s="1"/>
  <c r="D23" i="15" s="1"/>
  <c r="D19" i="4"/>
  <c r="AG19" i="4"/>
  <c r="CL19" i="4"/>
  <c r="BE19" i="4"/>
  <c r="F19" i="4"/>
  <c r="E19" i="4"/>
  <c r="BP19" i="4"/>
  <c r="M19" i="4"/>
  <c r="BU21" i="4"/>
  <c r="BU41" i="4"/>
  <c r="CC41" i="4"/>
  <c r="AK41" i="4"/>
  <c r="AR41" i="4"/>
  <c r="CA41" i="4"/>
  <c r="CJ41" i="4"/>
  <c r="Y41" i="4"/>
  <c r="F41" i="4"/>
  <c r="BH41" i="4"/>
  <c r="CP41" i="4"/>
  <c r="N41" i="4"/>
  <c r="BP41" i="4"/>
  <c r="V41" i="4"/>
  <c r="G41" i="4"/>
  <c r="AO41" i="4"/>
  <c r="AZ41" i="4"/>
  <c r="AH41" i="4"/>
  <c r="BR41" i="4"/>
  <c r="H41" i="4"/>
  <c r="W41" i="4"/>
  <c r="AB41" i="4"/>
  <c r="U41" i="4"/>
  <c r="I17" i="1" l="1"/>
  <c r="I19" i="1"/>
  <c r="I18" i="1"/>
  <c r="I53" i="1"/>
  <c r="G67" i="1"/>
  <c r="I15" i="1"/>
  <c r="I20" i="1"/>
  <c r="E17" i="5" s="1"/>
  <c r="C19" i="15" s="1"/>
  <c r="I31" i="1"/>
  <c r="E18" i="5" s="1"/>
  <c r="C21" i="15" s="1"/>
  <c r="I16" i="1"/>
  <c r="I37" i="1"/>
  <c r="I36" i="1"/>
  <c r="I39" i="1"/>
  <c r="I38" i="1"/>
  <c r="I32" i="1"/>
  <c r="I41" i="1"/>
  <c r="I44" i="1"/>
  <c r="I47" i="1"/>
  <c r="I52" i="1"/>
  <c r="I46" i="1"/>
  <c r="I42" i="1"/>
  <c r="I27" i="1"/>
  <c r="I49" i="1"/>
  <c r="I57" i="1"/>
  <c r="I45" i="1"/>
  <c r="I43" i="1"/>
  <c r="I51" i="1"/>
  <c r="I56" i="1"/>
  <c r="I55" i="1"/>
  <c r="I48" i="1"/>
  <c r="I50" i="1"/>
  <c r="I54" i="1"/>
  <c r="I40" i="1"/>
  <c r="F24" i="15"/>
  <c r="E24" i="15"/>
  <c r="I29" i="1"/>
  <c r="I35" i="1"/>
  <c r="I34" i="1"/>
  <c r="I33" i="1"/>
  <c r="I30" i="1"/>
  <c r="E23" i="4"/>
  <c r="E24" i="4" s="1"/>
  <c r="P23" i="4"/>
  <c r="BC21" i="4"/>
  <c r="BF21" i="4"/>
  <c r="AO21" i="4"/>
  <c r="Q33" i="4"/>
  <c r="CH37" i="4"/>
  <c r="CH33" i="4"/>
  <c r="AX33" i="4"/>
  <c r="D33" i="4"/>
  <c r="R21" i="4"/>
  <c r="Z21" i="4"/>
  <c r="V21" i="4"/>
  <c r="AW33" i="4"/>
  <c r="BW33" i="4"/>
  <c r="BT37" i="4"/>
  <c r="AB37" i="4"/>
  <c r="E33" i="4"/>
  <c r="CF33" i="4"/>
  <c r="Z33" i="4"/>
  <c r="AD33" i="4"/>
  <c r="BO33" i="4"/>
  <c r="BA21" i="4"/>
  <c r="K33" i="4"/>
  <c r="AA37" i="4"/>
  <c r="BP37" i="4"/>
  <c r="BL33" i="4"/>
  <c r="D41" i="4"/>
  <c r="BH21" i="4"/>
  <c r="Q21" i="4"/>
  <c r="AP21" i="4"/>
  <c r="AM33" i="4"/>
  <c r="S33" i="4"/>
  <c r="AO33" i="4"/>
  <c r="BB37" i="4"/>
  <c r="T37" i="4"/>
  <c r="AR37" i="4"/>
  <c r="BK33" i="4"/>
  <c r="CG33" i="4"/>
  <c r="BP33" i="4"/>
  <c r="N33" i="4"/>
  <c r="AE21" i="4"/>
  <c r="AY21" i="4"/>
  <c r="AG21" i="4"/>
  <c r="AZ37" i="4"/>
  <c r="W37" i="4"/>
  <c r="N37" i="4"/>
  <c r="AW37" i="4"/>
  <c r="AK37" i="4"/>
  <c r="AG37" i="4"/>
  <c r="AV21" i="4"/>
  <c r="CD21" i="4"/>
  <c r="BR21" i="4"/>
  <c r="Y21" i="4"/>
  <c r="AS21" i="4"/>
  <c r="BD21" i="4"/>
  <c r="K21" i="4"/>
  <c r="AH21" i="4"/>
  <c r="CA21" i="4"/>
  <c r="CJ33" i="4"/>
  <c r="CL33" i="4"/>
  <c r="CP37" i="4"/>
  <c r="CD37" i="4"/>
  <c r="CF37" i="4"/>
  <c r="CM37" i="4"/>
  <c r="AX37" i="4"/>
  <c r="Y33" i="4"/>
  <c r="BB33" i="4"/>
  <c r="AK33" i="4"/>
  <c r="AC33" i="4"/>
  <c r="P33" i="4"/>
  <c r="U33" i="4"/>
  <c r="BT33" i="4"/>
  <c r="AH33" i="4"/>
  <c r="BI33" i="4"/>
  <c r="J33" i="4"/>
  <c r="BU33" i="4"/>
  <c r="O33" i="4"/>
  <c r="AL33" i="4"/>
  <c r="AI33" i="4"/>
  <c r="CM33" i="4"/>
  <c r="AV33" i="4"/>
  <c r="AU33" i="4"/>
  <c r="AF33" i="4"/>
  <c r="BJ33" i="4"/>
  <c r="BA33" i="4"/>
  <c r="AG33" i="4"/>
  <c r="CI33" i="4"/>
  <c r="W33" i="4"/>
  <c r="AX26" i="4"/>
  <c r="I39" i="4"/>
  <c r="CC33" i="4"/>
  <c r="AB33" i="4"/>
  <c r="BY33" i="4"/>
  <c r="CN33" i="4"/>
  <c r="CA33" i="4"/>
  <c r="BQ33" i="4"/>
  <c r="F33" i="4"/>
  <c r="BE33" i="4"/>
  <c r="CO33" i="4"/>
  <c r="BF33" i="4"/>
  <c r="BX33" i="4"/>
  <c r="BV33" i="4"/>
  <c r="CD33" i="4"/>
  <c r="AR33" i="4"/>
  <c r="AA33" i="4"/>
  <c r="BD33" i="4"/>
  <c r="BN33" i="4"/>
  <c r="T33" i="4"/>
  <c r="P39" i="4"/>
  <c r="CK39" i="4"/>
  <c r="CF39" i="4"/>
  <c r="CB21" i="4"/>
  <c r="F21" i="4"/>
  <c r="S21" i="4"/>
  <c r="CF21" i="4"/>
  <c r="AB21" i="4"/>
  <c r="CJ21" i="4"/>
  <c r="AD21" i="4"/>
  <c r="BC37" i="4"/>
  <c r="AF37" i="4"/>
  <c r="BO37" i="4"/>
  <c r="BF37" i="4"/>
  <c r="BA37" i="4"/>
  <c r="AT37" i="4"/>
  <c r="BS37" i="4"/>
  <c r="V37" i="4"/>
  <c r="CK37" i="4"/>
  <c r="AC37" i="4"/>
  <c r="K37" i="4"/>
  <c r="CE37" i="4"/>
  <c r="N21" i="4"/>
  <c r="BN21" i="4"/>
  <c r="AU21" i="4"/>
  <c r="CL21" i="4"/>
  <c r="BE21" i="4"/>
  <c r="AM21" i="4"/>
  <c r="BS21" i="4"/>
  <c r="AT21" i="4"/>
  <c r="F37" i="4"/>
  <c r="CN37" i="4"/>
  <c r="G37" i="4"/>
  <c r="X37" i="4"/>
  <c r="U37" i="4"/>
  <c r="BV37" i="4"/>
  <c r="BJ37" i="4"/>
  <c r="AS37" i="4"/>
  <c r="L37" i="4"/>
  <c r="AE37" i="4"/>
  <c r="G21" i="4"/>
  <c r="CK21" i="4"/>
  <c r="L21" i="4"/>
  <c r="W21" i="4"/>
  <c r="BQ21" i="4"/>
  <c r="AX21" i="4"/>
  <c r="AF21" i="4"/>
  <c r="CG21" i="4"/>
  <c r="AZ21" i="4"/>
  <c r="BB21" i="4"/>
  <c r="AN21" i="4"/>
  <c r="BG21" i="4"/>
  <c r="AR21" i="4"/>
  <c r="J21" i="4"/>
  <c r="CI21" i="4"/>
  <c r="CC21" i="4"/>
  <c r="CH21" i="4"/>
  <c r="BL21" i="4"/>
  <c r="BZ21" i="4"/>
  <c r="M21" i="4"/>
  <c r="BK21" i="4"/>
  <c r="AL21" i="4"/>
  <c r="U21" i="4"/>
  <c r="P37" i="4"/>
  <c r="CO37" i="4"/>
  <c r="BZ37" i="4"/>
  <c r="BW37" i="4"/>
  <c r="AN37" i="4"/>
  <c r="O37" i="4"/>
  <c r="BU37" i="4"/>
  <c r="BY37" i="4"/>
  <c r="BE37" i="4"/>
  <c r="BM37" i="4"/>
  <c r="R37" i="4"/>
  <c r="AO37" i="4"/>
  <c r="AU37" i="4"/>
  <c r="CA37" i="4"/>
  <c r="AM37" i="4"/>
  <c r="M37" i="4"/>
  <c r="AY37" i="4"/>
  <c r="Y37" i="4"/>
  <c r="AV37" i="4"/>
  <c r="BD37" i="4"/>
  <c r="E37" i="4"/>
  <c r="BI37" i="4"/>
  <c r="BK37" i="4"/>
  <c r="AK21" i="4"/>
  <c r="CP21" i="4"/>
  <c r="D21" i="4"/>
  <c r="P21" i="4"/>
  <c r="BX21" i="4"/>
  <c r="CN21" i="4"/>
  <c r="AC21" i="4"/>
  <c r="X21" i="4"/>
  <c r="AJ21" i="4"/>
  <c r="I21" i="4"/>
  <c r="BM21" i="4"/>
  <c r="BJ21" i="4"/>
  <c r="AW21" i="4"/>
  <c r="CO21" i="4"/>
  <c r="BP21" i="4"/>
  <c r="AQ21" i="4"/>
  <c r="BV21" i="4"/>
  <c r="T21" i="4"/>
  <c r="BI21" i="4"/>
  <c r="E21" i="4"/>
  <c r="BT21" i="4"/>
  <c r="BY21" i="4"/>
  <c r="AI21" i="4"/>
  <c r="H21" i="4"/>
  <c r="AA21" i="4"/>
  <c r="O21" i="4"/>
  <c r="BW21" i="4"/>
  <c r="CM21" i="4"/>
  <c r="BO21" i="4"/>
  <c r="CC37" i="4"/>
  <c r="D37" i="4"/>
  <c r="CL37" i="4"/>
  <c r="AJ37" i="4"/>
  <c r="AI37" i="4"/>
  <c r="BL37" i="4"/>
  <c r="AL37" i="4"/>
  <c r="S37" i="4"/>
  <c r="CJ37" i="4"/>
  <c r="CB37" i="4"/>
  <c r="BH37" i="4"/>
  <c r="J37" i="4"/>
  <c r="CI37" i="4"/>
  <c r="BX37" i="4"/>
  <c r="BN37" i="4"/>
  <c r="AH37" i="4"/>
  <c r="H37" i="4"/>
  <c r="I37" i="4"/>
  <c r="Q37" i="4"/>
  <c r="BG37" i="4"/>
  <c r="BR37" i="4"/>
  <c r="AQ37" i="4"/>
  <c r="Z37" i="4"/>
  <c r="S39" i="4"/>
  <c r="CC39" i="4"/>
  <c r="AQ39" i="4"/>
  <c r="CA39" i="4"/>
  <c r="N39" i="4"/>
  <c r="CG39" i="4"/>
  <c r="X39" i="4"/>
  <c r="CE39" i="4"/>
  <c r="D39" i="4"/>
  <c r="BM39" i="4"/>
  <c r="BV39" i="4"/>
  <c r="BU39" i="4"/>
  <c r="AV39" i="4"/>
  <c r="E39" i="4"/>
  <c r="Z39" i="4"/>
  <c r="CI39" i="4"/>
  <c r="BW26" i="4"/>
  <c r="T26" i="4"/>
  <c r="Y26" i="4"/>
  <c r="CL26" i="4"/>
  <c r="O26" i="4"/>
  <c r="CG26" i="4"/>
  <c r="CE33" i="4"/>
  <c r="CP33" i="4"/>
  <c r="AQ33" i="4"/>
  <c r="AY33" i="4"/>
  <c r="X33" i="4"/>
  <c r="BR33" i="4"/>
  <c r="R33" i="4"/>
  <c r="H33" i="4"/>
  <c r="BS33" i="4"/>
  <c r="AN33" i="4"/>
  <c r="AJ33" i="4"/>
  <c r="AT33" i="4"/>
  <c r="AP33" i="4"/>
  <c r="BC33" i="4"/>
  <c r="AS33" i="4"/>
  <c r="BH33" i="4"/>
  <c r="V33" i="4"/>
  <c r="AW41" i="4"/>
  <c r="CF41" i="4"/>
  <c r="S41" i="4"/>
  <c r="AL41" i="4"/>
  <c r="K41" i="4"/>
  <c r="BC41" i="4"/>
  <c r="AA41" i="4"/>
  <c r="AM41" i="4"/>
  <c r="BN41" i="4"/>
  <c r="CH41" i="4"/>
  <c r="BS41" i="4"/>
  <c r="AY41" i="4"/>
  <c r="J41" i="4"/>
  <c r="BI41" i="4"/>
  <c r="M41" i="4"/>
  <c r="P41" i="4"/>
  <c r="BT41" i="4"/>
  <c r="I41" i="4"/>
  <c r="AI41" i="4"/>
  <c r="BW41" i="4"/>
  <c r="BJ41" i="4"/>
  <c r="X41" i="4"/>
  <c r="AQ41" i="4"/>
  <c r="AS41" i="4"/>
  <c r="AC41" i="4"/>
  <c r="CG41" i="4"/>
  <c r="E41" i="4"/>
  <c r="BB41" i="4"/>
  <c r="T41" i="4"/>
  <c r="BK41" i="4"/>
  <c r="L41" i="4"/>
  <c r="BY41" i="4"/>
  <c r="CI41" i="4"/>
  <c r="AX41" i="4"/>
  <c r="CB41" i="4"/>
  <c r="BD41" i="4"/>
  <c r="O41" i="4"/>
  <c r="BZ41" i="4"/>
  <c r="AE41" i="4"/>
  <c r="AP41" i="4"/>
  <c r="BO41" i="4"/>
  <c r="BF41" i="4"/>
  <c r="AD41" i="4"/>
  <c r="AF41" i="4"/>
  <c r="CD41" i="4"/>
  <c r="Z41" i="4"/>
  <c r="Q41" i="4"/>
  <c r="BG41" i="4"/>
  <c r="BA41" i="4"/>
  <c r="R41" i="4"/>
  <c r="CL41" i="4"/>
  <c r="CE41" i="4"/>
  <c r="AN41" i="4"/>
  <c r="AT41" i="4"/>
  <c r="AJ41" i="4"/>
  <c r="CM41" i="4"/>
  <c r="CN41" i="4"/>
  <c r="BM41" i="4"/>
  <c r="BE41" i="4"/>
  <c r="CO41" i="4"/>
  <c r="BQ41" i="4"/>
  <c r="AV41" i="4"/>
  <c r="AG41" i="4"/>
  <c r="CK41" i="4"/>
  <c r="AU41" i="4"/>
  <c r="BL41" i="4"/>
  <c r="BX41" i="4"/>
  <c r="BV41" i="4"/>
  <c r="BZ39" i="4"/>
  <c r="T39" i="4"/>
  <c r="W39" i="4"/>
  <c r="BQ39" i="4"/>
  <c r="H39" i="4"/>
  <c r="AY39" i="4"/>
  <c r="CN39" i="4"/>
  <c r="AJ39" i="4"/>
  <c r="J39" i="4"/>
  <c r="U39" i="4"/>
  <c r="BM26" i="4"/>
  <c r="F39" i="4"/>
  <c r="AL39" i="4"/>
  <c r="AU39" i="4"/>
  <c r="AW39" i="4"/>
  <c r="BF39" i="4"/>
  <c r="BN39" i="4"/>
  <c r="CO39" i="4"/>
  <c r="R39" i="4"/>
  <c r="CB39" i="4"/>
  <c r="BH39" i="4"/>
  <c r="AE39" i="4"/>
  <c r="BX39" i="4"/>
  <c r="K39" i="4"/>
  <c r="AB39" i="4"/>
  <c r="Q39" i="4"/>
  <c r="AS39" i="4"/>
  <c r="CJ39" i="4"/>
  <c r="BA39" i="4"/>
  <c r="BO39" i="4"/>
  <c r="CP39" i="4"/>
  <c r="AK39" i="4"/>
  <c r="AG39" i="4"/>
  <c r="BJ39" i="4"/>
  <c r="CL39" i="4"/>
  <c r="AP39" i="4"/>
  <c r="AH39" i="4"/>
  <c r="AC39" i="4"/>
  <c r="AO39" i="4"/>
  <c r="AX39" i="4"/>
  <c r="AT39" i="4"/>
  <c r="Y39" i="4"/>
  <c r="BY39" i="4"/>
  <c r="AA39" i="4"/>
  <c r="BG39" i="4"/>
  <c r="AZ39" i="4"/>
  <c r="L39" i="4"/>
  <c r="BD39" i="4"/>
  <c r="BS39" i="4"/>
  <c r="BK39" i="4"/>
  <c r="BC39" i="4"/>
  <c r="BP39" i="4"/>
  <c r="BH26" i="4"/>
  <c r="BI39" i="4"/>
  <c r="CL30" i="4"/>
  <c r="AS30" i="4"/>
  <c r="AN30" i="4"/>
  <c r="Y17" i="4"/>
  <c r="BW30" i="4"/>
  <c r="AD39" i="4"/>
  <c r="O30" i="4"/>
  <c r="BG33" i="4"/>
  <c r="BZ33" i="4"/>
  <c r="AZ33" i="4"/>
  <c r="I33" i="4"/>
  <c r="BM30" i="4"/>
  <c r="BM36" i="4"/>
  <c r="BR30" i="4"/>
  <c r="T30" i="4"/>
  <c r="Y30" i="4"/>
  <c r="AS36" i="4"/>
  <c r="CG30" i="4"/>
  <c r="AI30" i="4"/>
  <c r="J30" i="4"/>
  <c r="AX30" i="4"/>
  <c r="BC30" i="4"/>
  <c r="CB30" i="4"/>
  <c r="E30" i="4"/>
  <c r="AD30" i="4"/>
  <c r="T36" i="4"/>
  <c r="AX36" i="4"/>
  <c r="J36" i="4"/>
  <c r="E36" i="4"/>
  <c r="CQ35" i="4"/>
  <c r="O36" i="4"/>
  <c r="CB36" i="4"/>
  <c r="AI36" i="4"/>
  <c r="AD36" i="4"/>
  <c r="BH36" i="4"/>
  <c r="BC36" i="4"/>
  <c r="BW36" i="4"/>
  <c r="CG36" i="4"/>
  <c r="Y36" i="4"/>
  <c r="CL36" i="4"/>
  <c r="BR36" i="4"/>
  <c r="AN36" i="4"/>
  <c r="J26" i="4"/>
  <c r="AI26" i="4"/>
  <c r="AD26" i="4"/>
  <c r="BB39" i="4"/>
  <c r="AI39" i="4"/>
  <c r="O39" i="4"/>
  <c r="V39" i="4"/>
  <c r="BE39" i="4"/>
  <c r="G39" i="4"/>
  <c r="CH39" i="4"/>
  <c r="AR39" i="4"/>
  <c r="AM39" i="4"/>
  <c r="BL39" i="4"/>
  <c r="M39" i="4"/>
  <c r="CD39" i="4"/>
  <c r="CM39" i="4"/>
  <c r="BW39" i="4"/>
  <c r="AF39" i="4"/>
  <c r="BR39" i="4"/>
  <c r="AN39" i="4"/>
  <c r="AS26" i="4"/>
  <c r="BH29" i="4"/>
  <c r="AN26" i="4"/>
  <c r="BC26" i="4"/>
  <c r="CQ25" i="4"/>
  <c r="CL24" i="4"/>
  <c r="AD44" i="4"/>
  <c r="E26" i="4"/>
  <c r="CL44" i="4"/>
  <c r="BR26" i="4"/>
  <c r="O44" i="4"/>
  <c r="CB26" i="4"/>
  <c r="AN44" i="4"/>
  <c r="AX44" i="4"/>
  <c r="AX24" i="4"/>
  <c r="BC24" i="4"/>
  <c r="Y24" i="4"/>
  <c r="BR44" i="4"/>
  <c r="Y44" i="4"/>
  <c r="BR20" i="4"/>
  <c r="J44" i="4"/>
  <c r="BW44" i="4"/>
  <c r="AS24" i="4"/>
  <c r="AN24" i="4"/>
  <c r="BM44" i="4"/>
  <c r="CB44" i="4"/>
  <c r="AS44" i="4"/>
  <c r="T44" i="4"/>
  <c r="BH44" i="4"/>
  <c r="T24" i="4"/>
  <c r="J24" i="4"/>
  <c r="AI24" i="4"/>
  <c r="CQ43" i="4"/>
  <c r="E44" i="4"/>
  <c r="AI44" i="4"/>
  <c r="CG44" i="4"/>
  <c r="BC44" i="4"/>
  <c r="AD24" i="4"/>
  <c r="BW24" i="4"/>
  <c r="CB24" i="4"/>
  <c r="CG24" i="4"/>
  <c r="BM24" i="4"/>
  <c r="BR24" i="4"/>
  <c r="BH24" i="4"/>
  <c r="AN20" i="4"/>
  <c r="AD20" i="4"/>
  <c r="T20" i="4"/>
  <c r="AI20" i="4"/>
  <c r="CB20" i="4"/>
  <c r="Y20" i="4"/>
  <c r="BW20" i="4"/>
  <c r="CL20" i="4"/>
  <c r="AX20" i="4"/>
  <c r="O20" i="4"/>
  <c r="AS20" i="4"/>
  <c r="J20" i="4"/>
  <c r="E20" i="4"/>
  <c r="BH19" i="4"/>
  <c r="BH20" i="4" s="1"/>
  <c r="BM20" i="4"/>
  <c r="BC20" i="4"/>
  <c r="CG20" i="4"/>
  <c r="CO31" i="4"/>
  <c r="BM31" i="4"/>
  <c r="AA31" i="4"/>
  <c r="CF31" i="4"/>
  <c r="AU31" i="4"/>
  <c r="AY31" i="4"/>
  <c r="CH31" i="4"/>
  <c r="CG31" i="4"/>
  <c r="Q31" i="4"/>
  <c r="CJ31" i="4"/>
  <c r="BA31" i="4"/>
  <c r="AF31" i="4"/>
  <c r="BS31" i="4"/>
  <c r="T31" i="4"/>
  <c r="CL31" i="4"/>
  <c r="AJ31" i="4"/>
  <c r="AQ31" i="4"/>
  <c r="BP31" i="4"/>
  <c r="N31" i="4"/>
  <c r="CM31" i="4"/>
  <c r="CD31" i="4"/>
  <c r="AE31" i="4"/>
  <c r="AS31" i="4"/>
  <c r="BI31" i="4"/>
  <c r="AV31" i="4"/>
  <c r="AB31" i="4"/>
  <c r="AC31" i="4"/>
  <c r="CC31" i="4"/>
  <c r="BW31" i="4"/>
  <c r="BD31" i="4"/>
  <c r="BJ31" i="4"/>
  <c r="AG31" i="4"/>
  <c r="M31" i="4"/>
  <c r="AP31" i="4"/>
  <c r="V31" i="4"/>
  <c r="I31" i="4"/>
  <c r="AL31" i="4"/>
  <c r="AW31" i="4"/>
  <c r="O31" i="4"/>
  <c r="CE31" i="4"/>
  <c r="AT31" i="4"/>
  <c r="CP31" i="4"/>
  <c r="BK31" i="4"/>
  <c r="BU31" i="4"/>
  <c r="BV31" i="4"/>
  <c r="AM31" i="4"/>
  <c r="CA31" i="4"/>
  <c r="BF31" i="4"/>
  <c r="BB31" i="4"/>
  <c r="BE31" i="4"/>
  <c r="BQ31" i="4"/>
  <c r="J31" i="4"/>
  <c r="AN31" i="4"/>
  <c r="CN31" i="4"/>
  <c r="Y31" i="4"/>
  <c r="R31" i="4"/>
  <c r="BX31" i="4"/>
  <c r="L31" i="4"/>
  <c r="AR31" i="4"/>
  <c r="CB31" i="4"/>
  <c r="AX31" i="4"/>
  <c r="AO31" i="4"/>
  <c r="AH31" i="4"/>
  <c r="P31" i="4"/>
  <c r="F31" i="4"/>
  <c r="BC31" i="4"/>
  <c r="BN31" i="4"/>
  <c r="U31" i="4"/>
  <c r="BG31" i="4"/>
  <c r="BL31" i="4"/>
  <c r="CI31" i="4"/>
  <c r="G31" i="4"/>
  <c r="BZ31" i="4"/>
  <c r="AZ31" i="4"/>
  <c r="BT31" i="4"/>
  <c r="Z31" i="4"/>
  <c r="BO31" i="4"/>
  <c r="X31" i="4"/>
  <c r="BH31" i="4"/>
  <c r="E31" i="4"/>
  <c r="W31" i="4"/>
  <c r="D31" i="4"/>
  <c r="BY31" i="4"/>
  <c r="AI31" i="4"/>
  <c r="S31" i="4"/>
  <c r="H31" i="4"/>
  <c r="BR31" i="4"/>
  <c r="CK31" i="4"/>
  <c r="AK31" i="4"/>
  <c r="K31" i="4"/>
  <c r="AD31" i="4"/>
  <c r="H9" i="1" l="1"/>
  <c r="I67" i="1"/>
  <c r="CQ23" i="4"/>
  <c r="O24" i="4"/>
  <c r="T42" i="4"/>
  <c r="BR38" i="4"/>
  <c r="J34" i="4"/>
  <c r="BH34" i="4"/>
  <c r="BM34" i="4"/>
  <c r="BR22" i="4"/>
  <c r="AS22" i="4"/>
  <c r="J22" i="4"/>
  <c r="Y22" i="4"/>
  <c r="CB38" i="4"/>
  <c r="O22" i="4"/>
  <c r="T22" i="4"/>
  <c r="BR34" i="4"/>
  <c r="CB22" i="4"/>
  <c r="CG22" i="4"/>
  <c r="Y34" i="4"/>
  <c r="AX42" i="4"/>
  <c r="E38" i="4"/>
  <c r="AX38" i="4"/>
  <c r="AN38" i="4"/>
  <c r="CG38" i="4"/>
  <c r="CL22" i="4"/>
  <c r="CB34" i="4"/>
  <c r="O34" i="4"/>
  <c r="BC42" i="4"/>
  <c r="BC22" i="4"/>
  <c r="AX34" i="4"/>
  <c r="T34" i="4"/>
  <c r="AN34" i="4"/>
  <c r="CL34" i="4"/>
  <c r="BW22" i="4"/>
  <c r="AI22" i="4"/>
  <c r="BM38" i="4"/>
  <c r="AN22" i="4"/>
  <c r="AX22" i="4"/>
  <c r="E22" i="4"/>
  <c r="CG34" i="4"/>
  <c r="AD34" i="4"/>
  <c r="AI34" i="4"/>
  <c r="AS34" i="4"/>
  <c r="BW34" i="4"/>
  <c r="BW42" i="4"/>
  <c r="CQ37" i="4"/>
  <c r="BM22" i="4"/>
  <c r="BC38" i="4"/>
  <c r="AD38" i="4"/>
  <c r="AI38" i="4"/>
  <c r="BH38" i="4"/>
  <c r="Y38" i="4"/>
  <c r="BW38" i="4"/>
  <c r="O38" i="4"/>
  <c r="CL38" i="4"/>
  <c r="AS38" i="4"/>
  <c r="T38" i="4"/>
  <c r="AD22" i="4"/>
  <c r="BH22" i="4"/>
  <c r="J38" i="4"/>
  <c r="AS42" i="4"/>
  <c r="AD42" i="4"/>
  <c r="AN42" i="4"/>
  <c r="CL42" i="4"/>
  <c r="AI42" i="4"/>
  <c r="J42" i="4"/>
  <c r="BR42" i="4"/>
  <c r="BM42" i="4"/>
  <c r="Y42" i="4"/>
  <c r="CB42" i="4"/>
  <c r="E42" i="4"/>
  <c r="CG42" i="4"/>
  <c r="CB40" i="4"/>
  <c r="E34" i="4"/>
  <c r="O42" i="4"/>
  <c r="BH42" i="4"/>
  <c r="CQ41" i="4"/>
  <c r="BC34" i="4"/>
  <c r="CG40" i="4"/>
  <c r="O40" i="4"/>
  <c r="AS40" i="4"/>
  <c r="E40" i="4"/>
  <c r="BC40" i="4"/>
  <c r="BA17" i="4"/>
  <c r="BJ17" i="4"/>
  <c r="BI17" i="4"/>
  <c r="CG17" i="4"/>
  <c r="Y40" i="4"/>
  <c r="BM40" i="4"/>
  <c r="BR40" i="4"/>
  <c r="AX40" i="4"/>
  <c r="AD40" i="4"/>
  <c r="T40" i="4"/>
  <c r="BH40" i="4"/>
  <c r="J40" i="4"/>
  <c r="BW40" i="4"/>
  <c r="CL40" i="4"/>
  <c r="AN40" i="4"/>
  <c r="AI40" i="4"/>
  <c r="BH17" i="4"/>
  <c r="BK17" i="4"/>
  <c r="AT17" i="4"/>
  <c r="CA17" i="4"/>
  <c r="L17" i="4"/>
  <c r="AZ17" i="4"/>
  <c r="BS17" i="4"/>
  <c r="S17" i="4"/>
  <c r="Z17" i="4"/>
  <c r="BP17" i="4"/>
  <c r="K17" i="4"/>
  <c r="BT17" i="4"/>
  <c r="AS17" i="4"/>
  <c r="AV17" i="4"/>
  <c r="CC17" i="4"/>
  <c r="CB17" i="4"/>
  <c r="CL17" i="4"/>
  <c r="N17" i="4"/>
  <c r="BW17" i="4"/>
  <c r="BV17" i="4"/>
  <c r="AO17" i="4"/>
  <c r="I17" i="4"/>
  <c r="X17" i="4"/>
  <c r="BL17" i="4"/>
  <c r="T17" i="4"/>
  <c r="AC17" i="4"/>
  <c r="AJ17" i="4"/>
  <c r="AP17" i="4"/>
  <c r="AX17" i="4"/>
  <c r="CM17" i="4"/>
  <c r="AH17" i="4"/>
  <c r="P17" i="4"/>
  <c r="AI17" i="4"/>
  <c r="R17" i="4"/>
  <c r="AK17" i="4"/>
  <c r="CJ17" i="4"/>
  <c r="AB17" i="4"/>
  <c r="BR17" i="4"/>
  <c r="AA17" i="4"/>
  <c r="BC17" i="4"/>
  <c r="CI17" i="4"/>
  <c r="F17" i="4"/>
  <c r="CP17" i="4"/>
  <c r="BU17" i="4"/>
  <c r="AQ17" i="4"/>
  <c r="AY17" i="4"/>
  <c r="AW17" i="4"/>
  <c r="Q17" i="4"/>
  <c r="H17" i="4"/>
  <c r="CH17" i="4"/>
  <c r="BD17" i="4"/>
  <c r="CK17" i="4"/>
  <c r="BO17" i="4"/>
  <c r="O17" i="4"/>
  <c r="BZ17" i="4"/>
  <c r="E17" i="4"/>
  <c r="M17" i="4"/>
  <c r="CF17" i="4"/>
  <c r="BE17" i="4"/>
  <c r="AD17" i="4"/>
  <c r="AE17" i="4"/>
  <c r="AM17" i="4"/>
  <c r="C16" i="5"/>
  <c r="D16" i="5" s="1"/>
  <c r="D17" i="15" s="1"/>
  <c r="D27" i="15" s="1"/>
  <c r="G17" i="4"/>
  <c r="AL17" i="4"/>
  <c r="AF17" i="4"/>
  <c r="BM17" i="4"/>
  <c r="U17" i="4"/>
  <c r="J17" i="4"/>
  <c r="CO17" i="4"/>
  <c r="W17" i="4"/>
  <c r="V17" i="4"/>
  <c r="AG17" i="4"/>
  <c r="BG17" i="4"/>
  <c r="AU17" i="4"/>
  <c r="BF17" i="4"/>
  <c r="AN17" i="4"/>
  <c r="BX17" i="4"/>
  <c r="BN17" i="4"/>
  <c r="D17" i="4"/>
  <c r="D48" i="4" s="1"/>
  <c r="CD17" i="4"/>
  <c r="CN17" i="4"/>
  <c r="BQ17" i="4"/>
  <c r="BY17" i="4"/>
  <c r="BB17" i="4"/>
  <c r="AR17" i="4"/>
  <c r="CE17" i="4"/>
  <c r="CQ33" i="4"/>
  <c r="CQ39" i="4"/>
  <c r="BH30" i="4"/>
  <c r="CQ29" i="4"/>
  <c r="AD32" i="4"/>
  <c r="BR32" i="4"/>
  <c r="AI32" i="4"/>
  <c r="CQ19" i="4"/>
  <c r="BC32" i="4"/>
  <c r="T32" i="4"/>
  <c r="CQ31" i="4"/>
  <c r="E32" i="4"/>
  <c r="AX32" i="4"/>
  <c r="AN32" i="4"/>
  <c r="BW32" i="4"/>
  <c r="BM32" i="4"/>
  <c r="CQ21" i="4"/>
  <c r="BH32" i="4"/>
  <c r="CB32" i="4"/>
  <c r="J32" i="4"/>
  <c r="Y32" i="4"/>
  <c r="O32" i="4"/>
  <c r="AS32" i="4"/>
  <c r="CL32" i="4"/>
  <c r="CG32" i="4"/>
  <c r="F9" i="15" l="1"/>
  <c r="E10" i="5"/>
  <c r="C22" i="5"/>
  <c r="E22" i="5"/>
  <c r="AI18" i="4"/>
  <c r="E18" i="4"/>
  <c r="CL18" i="4"/>
  <c r="AN18" i="4"/>
  <c r="CQ17" i="4"/>
  <c r="CB18" i="4"/>
  <c r="AX18" i="4"/>
  <c r="BW18" i="4"/>
  <c r="AD18" i="4"/>
  <c r="T18" i="4"/>
  <c r="AS18" i="4"/>
  <c r="BC18" i="4"/>
  <c r="BR18" i="4"/>
  <c r="J18" i="4"/>
  <c r="CG18" i="4"/>
  <c r="BM18" i="4"/>
  <c r="O18" i="4"/>
  <c r="Y18" i="4"/>
  <c r="BH18" i="4"/>
  <c r="C45" i="4"/>
  <c r="E18" i="15" l="1"/>
  <c r="E27" i="15" s="1"/>
  <c r="E31" i="15" s="1"/>
  <c r="F18" i="15"/>
  <c r="F27" i="15" s="1"/>
  <c r="F30" i="15" l="1"/>
  <c r="D30" i="15" s="1"/>
  <c r="D27" i="4"/>
  <c r="Y27" i="4"/>
  <c r="J27" i="4"/>
  <c r="CL27" i="4"/>
  <c r="BW27" i="4"/>
  <c r="CB27" i="4"/>
  <c r="AR27" i="4"/>
  <c r="CC27" i="4"/>
  <c r="BL27" i="4"/>
  <c r="BB27" i="4"/>
  <c r="H27" i="4"/>
  <c r="BV27" i="4"/>
  <c r="AL27" i="4"/>
  <c r="BY27" i="4"/>
  <c r="P27" i="4"/>
  <c r="BA27" i="4"/>
  <c r="BF27" i="4"/>
  <c r="W27" i="4"/>
  <c r="BP27" i="4"/>
  <c r="AS27" i="4"/>
  <c r="AD27" i="4"/>
  <c r="O27" i="4"/>
  <c r="T27" i="4"/>
  <c r="E27" i="4"/>
  <c r="R27" i="4"/>
  <c r="BG27" i="4"/>
  <c r="AF27" i="4"/>
  <c r="M27" i="4"/>
  <c r="BD27" i="4"/>
  <c r="CF27" i="4"/>
  <c r="AV27" i="4"/>
  <c r="BT27" i="4"/>
  <c r="CJ27" i="4"/>
  <c r="AM27" i="4"/>
  <c r="N27" i="4"/>
  <c r="BS27" i="4"/>
  <c r="F27" i="4"/>
  <c r="AY27" i="4"/>
  <c r="K27" i="4"/>
  <c r="CN27" i="4"/>
  <c r="AB27" i="4"/>
  <c r="CP27" i="4"/>
  <c r="CD27" i="4"/>
  <c r="Z27" i="4"/>
  <c r="AK27" i="4"/>
  <c r="S27" i="4"/>
  <c r="BM27" i="4"/>
  <c r="AX27" i="4"/>
  <c r="AI27" i="4"/>
  <c r="AN27" i="4"/>
  <c r="AG27" i="4"/>
  <c r="BU27" i="4"/>
  <c r="BZ27" i="4"/>
  <c r="Q27" i="4"/>
  <c r="I27" i="4"/>
  <c r="AJ27" i="4"/>
  <c r="AH27" i="4"/>
  <c r="BO27" i="4"/>
  <c r="AT27" i="4"/>
  <c r="AO27" i="4"/>
  <c r="AC27" i="4"/>
  <c r="CH27" i="4"/>
  <c r="AP27" i="4"/>
  <c r="AA27" i="4"/>
  <c r="BQ27" i="4"/>
  <c r="X27" i="4"/>
  <c r="CG27" i="4"/>
  <c r="BR27" i="4"/>
  <c r="BC27" i="4"/>
  <c r="BH27" i="4"/>
  <c r="BI27" i="4"/>
  <c r="CM27" i="4"/>
  <c r="CE27" i="4"/>
  <c r="V27" i="4"/>
  <c r="BE27" i="4"/>
  <c r="CK27" i="4"/>
  <c r="CO27" i="4"/>
  <c r="AQ27" i="4"/>
  <c r="AW27" i="4"/>
  <c r="AE27" i="4"/>
  <c r="L27" i="4"/>
  <c r="CA27" i="4"/>
  <c r="BX27" i="4"/>
  <c r="AZ27" i="4"/>
  <c r="BJ27" i="4"/>
  <c r="BK27" i="4"/>
  <c r="BN27" i="4"/>
  <c r="U27" i="4"/>
  <c r="G27" i="4"/>
  <c r="CI27" i="4"/>
  <c r="AU27" i="4"/>
  <c r="BC28" i="4" l="1"/>
  <c r="BC48" i="4" s="1"/>
  <c r="BR28" i="4"/>
  <c r="BR48" i="4" s="1"/>
  <c r="AI28" i="4"/>
  <c r="AI48" i="4" s="1"/>
  <c r="AD28" i="4"/>
  <c r="AD48" i="4" s="1"/>
  <c r="BW28" i="4"/>
  <c r="BW48" i="4" s="1"/>
  <c r="AX28" i="4"/>
  <c r="AX48" i="4" s="1"/>
  <c r="E28" i="4"/>
  <c r="E48" i="4" s="1"/>
  <c r="CQ27" i="4"/>
  <c r="AS28" i="4"/>
  <c r="AS48" i="4" s="1"/>
  <c r="CL28" i="4"/>
  <c r="CL48" i="4" s="1"/>
  <c r="CG28" i="4"/>
  <c r="CG48" i="4" s="1"/>
  <c r="BM28" i="4"/>
  <c r="BM48" i="4" s="1"/>
  <c r="T28" i="4"/>
  <c r="T48" i="4" s="1"/>
  <c r="J28" i="4"/>
  <c r="J48" i="4" s="1"/>
  <c r="BH28" i="4"/>
  <c r="BH48" i="4" s="1"/>
  <c r="AN28" i="4"/>
  <c r="AN48" i="4" s="1"/>
  <c r="O28" i="4"/>
  <c r="O48" i="4" s="1"/>
  <c r="CB28" i="4"/>
  <c r="CB48" i="4" s="1"/>
  <c r="Y28" i="4"/>
  <c r="Y48" i="4" s="1"/>
  <c r="E51" i="4" l="1"/>
  <c r="J51" i="4" s="1"/>
  <c r="O51" i="4" s="1"/>
  <c r="T51" i="4" s="1"/>
  <c r="Y51" i="4" s="1"/>
  <c r="AD51" i="4" s="1"/>
  <c r="AI51" i="4" s="1"/>
  <c r="AN51" i="4" s="1"/>
  <c r="AS51" i="4" s="1"/>
  <c r="AX51" i="4" s="1"/>
  <c r="BC51" i="4" s="1"/>
  <c r="BH51" i="4" s="1"/>
  <c r="BM51" i="4" s="1"/>
  <c r="BR51" i="4" s="1"/>
  <c r="BW51" i="4" s="1"/>
  <c r="CB51" i="4" s="1"/>
  <c r="CG51" i="4" s="1"/>
  <c r="CL51" i="4" s="1"/>
  <c r="D51" i="4"/>
  <c r="C51" i="4" s="1"/>
  <c r="C20" i="5" l="1"/>
  <c r="I14" i="1" l="1"/>
  <c r="I59" i="1"/>
  <c r="I26" i="1"/>
  <c r="I58" i="1"/>
  <c r="I23" i="1"/>
  <c r="I24" i="1"/>
  <c r="I28" i="1"/>
  <c r="I22" i="1"/>
  <c r="I61" i="1"/>
  <c r="I21" i="1"/>
  <c r="I62" i="1"/>
  <c r="I63" i="1"/>
  <c r="I60" i="1"/>
  <c r="I25" i="1"/>
  <c r="I64" i="1"/>
  <c r="I65" i="1"/>
  <c r="C33" i="4" l="1"/>
  <c r="C27" i="4"/>
  <c r="C35" i="4"/>
  <c r="C23" i="4"/>
  <c r="R9" i="4"/>
  <c r="BZ9" i="4"/>
  <c r="BF9" i="4"/>
  <c r="H9" i="4"/>
  <c r="BP9" i="4"/>
  <c r="AV9" i="4"/>
  <c r="AB9" i="4"/>
  <c r="CJ9" i="4"/>
  <c r="AL9" i="4"/>
  <c r="C21" i="4"/>
  <c r="C43" i="4"/>
  <c r="C25" i="4"/>
  <c r="C19" i="4"/>
  <c r="E19" i="5"/>
  <c r="C23" i="15" s="1"/>
  <c r="C29" i="4"/>
  <c r="C31" i="4"/>
  <c r="C17" i="4"/>
  <c r="E16" i="5"/>
  <c r="C17" i="15" s="1"/>
  <c r="C37" i="4"/>
  <c r="C41" i="4"/>
  <c r="C39" i="4"/>
  <c r="C27" i="15" l="1"/>
  <c r="C30" i="15"/>
  <c r="E20" i="5"/>
  <c r="C48" i="4"/>
  <c r="H11" i="4"/>
  <c r="BZ11" i="4"/>
  <c r="CJ11" i="4"/>
  <c r="BP11" i="4"/>
  <c r="R11" i="4"/>
  <c r="AV11" i="4"/>
  <c r="AB11" i="4"/>
  <c r="BF11" i="4"/>
  <c r="AL11" i="4"/>
</calcChain>
</file>

<file path=xl/sharedStrings.xml><?xml version="1.0" encoding="utf-8"?>
<sst xmlns="http://schemas.openxmlformats.org/spreadsheetml/2006/main" count="5531" uniqueCount="1712">
  <si>
    <t>PREFEITURA DO MUNICÍPIO DE ITAPEVI</t>
  </si>
  <si>
    <t>ESTADO DE  SÃO PAULO</t>
  </si>
  <si>
    <t xml:space="preserve">OBRA: </t>
  </si>
  <si>
    <t xml:space="preserve">Tipo de Intervenção: </t>
  </si>
  <si>
    <t>Área de intervenção:</t>
  </si>
  <si>
    <t>m²</t>
  </si>
  <si>
    <t>Endereço :</t>
  </si>
  <si>
    <t>Investimento:</t>
  </si>
  <si>
    <t xml:space="preserve">TAB.  REF.: </t>
  </si>
  <si>
    <t>ITEM</t>
  </si>
  <si>
    <t>Ref.</t>
  </si>
  <si>
    <t>DESCRIÇÃO DOS SERVIÇOS</t>
  </si>
  <si>
    <t>Un.</t>
  </si>
  <si>
    <t>Qtd.</t>
  </si>
  <si>
    <t xml:space="preserve">% </t>
  </si>
  <si>
    <t>%</t>
  </si>
  <si>
    <t>sem1</t>
  </si>
  <si>
    <t>sem2</t>
  </si>
  <si>
    <t>sem3</t>
  </si>
  <si>
    <t>sem4</t>
  </si>
  <si>
    <t>sem5</t>
  </si>
  <si>
    <t>R$</t>
  </si>
  <si>
    <t>01.01</t>
  </si>
  <si>
    <t>01.01.01</t>
  </si>
  <si>
    <t>Composição 1</t>
  </si>
  <si>
    <t>16.06.059</t>
  </si>
  <si>
    <t>m</t>
  </si>
  <si>
    <t>01.10.001</t>
  </si>
  <si>
    <t>01.02.01</t>
  </si>
  <si>
    <t>h</t>
  </si>
  <si>
    <t>02.01</t>
  </si>
  <si>
    <t>02.01.01</t>
  </si>
  <si>
    <t>m³</t>
  </si>
  <si>
    <t>02.01.02</t>
  </si>
  <si>
    <t>02.02</t>
  </si>
  <si>
    <t>02.02.01</t>
  </si>
  <si>
    <t>02.02.02</t>
  </si>
  <si>
    <t>01.06.005</t>
  </si>
  <si>
    <t>02.03.01</t>
  </si>
  <si>
    <t>01.05.001</t>
  </si>
  <si>
    <t>02.03.02</t>
  </si>
  <si>
    <t>01.08.032</t>
  </si>
  <si>
    <t>02.03.03</t>
  </si>
  <si>
    <t>01.08.035</t>
  </si>
  <si>
    <t>02.03.04</t>
  </si>
  <si>
    <t>01.08.040</t>
  </si>
  <si>
    <t>02.03.05</t>
  </si>
  <si>
    <t>01.08.041</t>
  </si>
  <si>
    <t>02.03.06</t>
  </si>
  <si>
    <t>01.08.050</t>
  </si>
  <si>
    <t>02.03.07</t>
  </si>
  <si>
    <t>01.08.052</t>
  </si>
  <si>
    <t>02.03.08</t>
  </si>
  <si>
    <t>13.01.006</t>
  </si>
  <si>
    <t>02.03.09</t>
  </si>
  <si>
    <t>16.02.070</t>
  </si>
  <si>
    <t>03.01</t>
  </si>
  <si>
    <t>03.01.01</t>
  </si>
  <si>
    <t>03.01.02</t>
  </si>
  <si>
    <t>13.02.009</t>
  </si>
  <si>
    <t>03.01.03</t>
  </si>
  <si>
    <t>03.01.04</t>
  </si>
  <si>
    <t>03.01.05</t>
  </si>
  <si>
    <t>03.01.06</t>
  </si>
  <si>
    <t>03.03.111</t>
  </si>
  <si>
    <t>03.01.07</t>
  </si>
  <si>
    <t>11.03.004</t>
  </si>
  <si>
    <t>03.01.08</t>
  </si>
  <si>
    <t>11.02.066</t>
  </si>
  <si>
    <t>03.01.09</t>
  </si>
  <si>
    <t>03.01.10</t>
  </si>
  <si>
    <t>06.03.001</t>
  </si>
  <si>
    <t>03.01.11</t>
  </si>
  <si>
    <t>08.10.045</t>
  </si>
  <si>
    <t>03.01.12</t>
  </si>
  <si>
    <t>02.04.002</t>
  </si>
  <si>
    <t>03.02</t>
  </si>
  <si>
    <t>03.02.01</t>
  </si>
  <si>
    <t>03.02.02</t>
  </si>
  <si>
    <t>03.02.03</t>
  </si>
  <si>
    <t>03.02.04</t>
  </si>
  <si>
    <t>02.05.024</t>
  </si>
  <si>
    <t>03.02.05</t>
  </si>
  <si>
    <t>03.03</t>
  </si>
  <si>
    <t>03.03.01</t>
  </si>
  <si>
    <t>03.03.02</t>
  </si>
  <si>
    <t>03.03.098</t>
  </si>
  <si>
    <t>11.02.027</t>
  </si>
  <si>
    <t>03.03.038</t>
  </si>
  <si>
    <t>03.03.039</t>
  </si>
  <si>
    <t>03.03.026</t>
  </si>
  <si>
    <t>04.01</t>
  </si>
  <si>
    <t>04.01.01</t>
  </si>
  <si>
    <t>04.01.030</t>
  </si>
  <si>
    <t>04.01.02</t>
  </si>
  <si>
    <t>04.01.033</t>
  </si>
  <si>
    <t>04.01.03</t>
  </si>
  <si>
    <t>04.01.058</t>
  </si>
  <si>
    <t>04.02.01</t>
  </si>
  <si>
    <t>04.03.01</t>
  </si>
  <si>
    <t>12.02.003</t>
  </si>
  <si>
    <t>05.01.01</t>
  </si>
  <si>
    <t>05.01.004</t>
  </si>
  <si>
    <t>05.01.02</t>
  </si>
  <si>
    <t>05.01.005</t>
  </si>
  <si>
    <t>05.01.03</t>
  </si>
  <si>
    <t>05.01.04</t>
  </si>
  <si>
    <t>05.01.029</t>
  </si>
  <si>
    <t>05.02.01</t>
  </si>
  <si>
    <t>05.80.042</t>
  </si>
  <si>
    <t>05.03.01</t>
  </si>
  <si>
    <t>05.05.040</t>
  </si>
  <si>
    <t>05.03.02</t>
  </si>
  <si>
    <t>05.05.086</t>
  </si>
  <si>
    <t>05.03.03</t>
  </si>
  <si>
    <t>05.05.064</t>
  </si>
  <si>
    <t>05.03.04</t>
  </si>
  <si>
    <t>05.05.067</t>
  </si>
  <si>
    <t>05.03.05</t>
  </si>
  <si>
    <t>05.05.075</t>
  </si>
  <si>
    <t>05.03.06</t>
  </si>
  <si>
    <t>08.16.073</t>
  </si>
  <si>
    <t>05.03.07</t>
  </si>
  <si>
    <t>05.05.078</t>
  </si>
  <si>
    <t>05.03.08</t>
  </si>
  <si>
    <t>06.03.035</t>
  </si>
  <si>
    <t>06.01.01</t>
  </si>
  <si>
    <t>06.01.02</t>
  </si>
  <si>
    <t>06.01.03</t>
  </si>
  <si>
    <t>06.02.01</t>
  </si>
  <si>
    <t>06.02.049</t>
  </si>
  <si>
    <t>06.02.02</t>
  </si>
  <si>
    <t>06.02.03</t>
  </si>
  <si>
    <t>06.02.017</t>
  </si>
  <si>
    <t>06.03.01</t>
  </si>
  <si>
    <t>06.03.018</t>
  </si>
  <si>
    <t>06.03.02</t>
  </si>
  <si>
    <t>06.03.024</t>
  </si>
  <si>
    <t>16.05.043</t>
  </si>
  <si>
    <t>06.03.03</t>
  </si>
  <si>
    <t>06.03.100</t>
  </si>
  <si>
    <t>14.02.001</t>
  </si>
  <si>
    <t>07.01.01</t>
  </si>
  <si>
    <t>07.02.016</t>
  </si>
  <si>
    <t>07.01.02</t>
  </si>
  <si>
    <t>15.01.004</t>
  </si>
  <si>
    <t>07.01.03</t>
  </si>
  <si>
    <t>07.01.04</t>
  </si>
  <si>
    <t>07.01.05</t>
  </si>
  <si>
    <t>08.12.016</t>
  </si>
  <si>
    <t>07.01.07</t>
  </si>
  <si>
    <t>15.03.060</t>
  </si>
  <si>
    <t>07.01.08</t>
  </si>
  <si>
    <t>15.03.061</t>
  </si>
  <si>
    <t>07.01.09</t>
  </si>
  <si>
    <t>15.03.062</t>
  </si>
  <si>
    <t>07.04.037</t>
  </si>
  <si>
    <t>07.02.01</t>
  </si>
  <si>
    <t>07.02.02</t>
  </si>
  <si>
    <t>07.02.03</t>
  </si>
  <si>
    <t>08.01.01</t>
  </si>
  <si>
    <t>08.01.02</t>
  </si>
  <si>
    <t>08.02.016</t>
  </si>
  <si>
    <t>08.01.03</t>
  </si>
  <si>
    <t>08.02.017</t>
  </si>
  <si>
    <t>08.01.04</t>
  </si>
  <si>
    <t>08.02.021</t>
  </si>
  <si>
    <t>08.01.05</t>
  </si>
  <si>
    <t>08.02.040</t>
  </si>
  <si>
    <t>08.01.06</t>
  </si>
  <si>
    <t>08.02.099</t>
  </si>
  <si>
    <t>08.01.07</t>
  </si>
  <si>
    <t>08.80.040</t>
  </si>
  <si>
    <t>un</t>
  </si>
  <si>
    <t>08.02.01</t>
  </si>
  <si>
    <t>08.02.02</t>
  </si>
  <si>
    <t>08.03.016</t>
  </si>
  <si>
    <t>08.02.03</t>
  </si>
  <si>
    <t>08.03.017</t>
  </si>
  <si>
    <t>08.02.04</t>
  </si>
  <si>
    <t>08.03.018</t>
  </si>
  <si>
    <t>08.02.05</t>
  </si>
  <si>
    <t>08.03.019</t>
  </si>
  <si>
    <t>08.02.06</t>
  </si>
  <si>
    <t>08.03.020</t>
  </si>
  <si>
    <t>08.02.07</t>
  </si>
  <si>
    <t>08.03.022</t>
  </si>
  <si>
    <t>08.02.08</t>
  </si>
  <si>
    <t>08.03.023</t>
  </si>
  <si>
    <t>08.02.09</t>
  </si>
  <si>
    <t>08.03.099</t>
  </si>
  <si>
    <t>08.02.10</t>
  </si>
  <si>
    <t>08.04.004</t>
  </si>
  <si>
    <t>08.02.11</t>
  </si>
  <si>
    <t>08.04.006</t>
  </si>
  <si>
    <t>08.02.12</t>
  </si>
  <si>
    <t>08.04.009</t>
  </si>
  <si>
    <t>08.02.13</t>
  </si>
  <si>
    <t>08.04.022</t>
  </si>
  <si>
    <t>08.02.14</t>
  </si>
  <si>
    <t>08.04.023</t>
  </si>
  <si>
    <t>08.02.15</t>
  </si>
  <si>
    <t>08.04.032</t>
  </si>
  <si>
    <t>08.02.16</t>
  </si>
  <si>
    <t>08.04.044</t>
  </si>
  <si>
    <t>08.02.17</t>
  </si>
  <si>
    <t>08.08.076</t>
  </si>
  <si>
    <t>08.02.18</t>
  </si>
  <si>
    <t>08.14.017</t>
  </si>
  <si>
    <t>08.02.19</t>
  </si>
  <si>
    <t>08.14.037</t>
  </si>
  <si>
    <t>08.02.20</t>
  </si>
  <si>
    <t>08.14.046</t>
  </si>
  <si>
    <t>08.02.21</t>
  </si>
  <si>
    <t>08.14.049</t>
  </si>
  <si>
    <t>08.02.22</t>
  </si>
  <si>
    <t>08.17.056</t>
  </si>
  <si>
    <t>08.02.23</t>
  </si>
  <si>
    <t>08.17.081</t>
  </si>
  <si>
    <t>08.03.01</t>
  </si>
  <si>
    <t>08.07.002</t>
  </si>
  <si>
    <t>08.03.02</t>
  </si>
  <si>
    <t>08.07.003</t>
  </si>
  <si>
    <t>08.03.03</t>
  </si>
  <si>
    <t>08.07.099</t>
  </si>
  <si>
    <t>08.03.04</t>
  </si>
  <si>
    <t>08.08.002</t>
  </si>
  <si>
    <t>08.03.05</t>
  </si>
  <si>
    <t>08.08.003</t>
  </si>
  <si>
    <t>08.03.06</t>
  </si>
  <si>
    <t>08.08.010</t>
  </si>
  <si>
    <t>08.03.07</t>
  </si>
  <si>
    <t>08.08.012</t>
  </si>
  <si>
    <t>08.03.08</t>
  </si>
  <si>
    <t>08.08.015</t>
  </si>
  <si>
    <t>08.03.09</t>
  </si>
  <si>
    <t>08.08.016</t>
  </si>
  <si>
    <t>08.03.10</t>
  </si>
  <si>
    <t>08.08.028</t>
  </si>
  <si>
    <t>08.03.11</t>
  </si>
  <si>
    <t>08.08.035</t>
  </si>
  <si>
    <t>08.03.12</t>
  </si>
  <si>
    <t>08.08.041</t>
  </si>
  <si>
    <t>08.03.13</t>
  </si>
  <si>
    <t>08.08.044</t>
  </si>
  <si>
    <t>08.03.14</t>
  </si>
  <si>
    <t>08.08.045</t>
  </si>
  <si>
    <t>08.03.15</t>
  </si>
  <si>
    <t>08.08.050</t>
  </si>
  <si>
    <t>08.03.16</t>
  </si>
  <si>
    <t>08.08.077</t>
  </si>
  <si>
    <t>08.03.17</t>
  </si>
  <si>
    <t>08.08.090</t>
  </si>
  <si>
    <t>08.03.18</t>
  </si>
  <si>
    <t>09.08.055</t>
  </si>
  <si>
    <t>08.03.19</t>
  </si>
  <si>
    <t>16.18.072</t>
  </si>
  <si>
    <t>08.04.01</t>
  </si>
  <si>
    <t>08.09.015</t>
  </si>
  <si>
    <t>08.04.02</t>
  </si>
  <si>
    <t>08.09.016</t>
  </si>
  <si>
    <t>08.04.03</t>
  </si>
  <si>
    <t>08.09.017</t>
  </si>
  <si>
    <t>08.04.04</t>
  </si>
  <si>
    <t>08.09.018</t>
  </si>
  <si>
    <t>08.04.05</t>
  </si>
  <si>
    <t>08.09.019</t>
  </si>
  <si>
    <t>08.04.06</t>
  </si>
  <si>
    <t>08.09.099</t>
  </si>
  <si>
    <t>08.04.07</t>
  </si>
  <si>
    <t>08.10.004</t>
  </si>
  <si>
    <t>08.04.08</t>
  </si>
  <si>
    <t>08.10.006</t>
  </si>
  <si>
    <t>08.04.09</t>
  </si>
  <si>
    <t>08.10.057</t>
  </si>
  <si>
    <t>08.04.10</t>
  </si>
  <si>
    <t>16.05.075</t>
  </si>
  <si>
    <t>08.04.11</t>
  </si>
  <si>
    <t>16.08.027</t>
  </si>
  <si>
    <t>08.04.12</t>
  </si>
  <si>
    <t>16.08.028</t>
  </si>
  <si>
    <t>08.05.01</t>
  </si>
  <si>
    <t>08.11.053</t>
  </si>
  <si>
    <t>08.05.02</t>
  </si>
  <si>
    <t>08.11.054</t>
  </si>
  <si>
    <t>08.05.03</t>
  </si>
  <si>
    <t>08.12.066</t>
  </si>
  <si>
    <t>08.05.04</t>
  </si>
  <si>
    <t>08.12.099</t>
  </si>
  <si>
    <t>08.06.01</t>
  </si>
  <si>
    <t>08.06.02</t>
  </si>
  <si>
    <t>08.06.03</t>
  </si>
  <si>
    <t>11.03.007</t>
  </si>
  <si>
    <t>08.06.04</t>
  </si>
  <si>
    <t>08.06.05</t>
  </si>
  <si>
    <t>15.04.006</t>
  </si>
  <si>
    <t>08.06.06</t>
  </si>
  <si>
    <t>16.05.054</t>
  </si>
  <si>
    <t>08.06.07</t>
  </si>
  <si>
    <t>16.05.056</t>
  </si>
  <si>
    <t>08.07.01</t>
  </si>
  <si>
    <t>08.07.02</t>
  </si>
  <si>
    <t>08.16.001</t>
  </si>
  <si>
    <t>08.07.03</t>
  </si>
  <si>
    <t>08.16.010</t>
  </si>
  <si>
    <t>08.07.04</t>
  </si>
  <si>
    <t>08.16.045</t>
  </si>
  <si>
    <t>08.07.05</t>
  </si>
  <si>
    <t>08.16.091</t>
  </si>
  <si>
    <t>08.08.01</t>
  </si>
  <si>
    <t>05.05.101</t>
  </si>
  <si>
    <t>08.08.02</t>
  </si>
  <si>
    <t>05.05.104</t>
  </si>
  <si>
    <t>08.08.03</t>
  </si>
  <si>
    <t>08.15.017</t>
  </si>
  <si>
    <t>08.08.04</t>
  </si>
  <si>
    <t>08.08.05</t>
  </si>
  <si>
    <t>08.17.058</t>
  </si>
  <si>
    <t>09.01.01</t>
  </si>
  <si>
    <t>09.01.02</t>
  </si>
  <si>
    <t>09.01.03</t>
  </si>
  <si>
    <t>09.02.080</t>
  </si>
  <si>
    <t>09.01.04</t>
  </si>
  <si>
    <t>09.02.084</t>
  </si>
  <si>
    <t>09.01.05</t>
  </si>
  <si>
    <t>09.02.099</t>
  </si>
  <si>
    <t>09.01.06</t>
  </si>
  <si>
    <t>09.02.091</t>
  </si>
  <si>
    <t>09.01.07</t>
  </si>
  <si>
    <t>09.02.042</t>
  </si>
  <si>
    <t>09.01.08</t>
  </si>
  <si>
    <t>09.02.043</t>
  </si>
  <si>
    <t>09.01.09</t>
  </si>
  <si>
    <t>09.01.10</t>
  </si>
  <si>
    <t>09.04.042</t>
  </si>
  <si>
    <t>09.01.11</t>
  </si>
  <si>
    <t>09.04.050</t>
  </si>
  <si>
    <t>09.01.12</t>
  </si>
  <si>
    <t>09.04.099</t>
  </si>
  <si>
    <t>09.01.13</t>
  </si>
  <si>
    <t>09.05.087</t>
  </si>
  <si>
    <t>09.01.14</t>
  </si>
  <si>
    <t>09.05.081</t>
  </si>
  <si>
    <t>09.01.15</t>
  </si>
  <si>
    <t>09.05.051</t>
  </si>
  <si>
    <t>09.01.16</t>
  </si>
  <si>
    <t>09.05.054</t>
  </si>
  <si>
    <t>09.01.17</t>
  </si>
  <si>
    <t>09.05.092</t>
  </si>
  <si>
    <t>09.01.18</t>
  </si>
  <si>
    <t>09.02.086</t>
  </si>
  <si>
    <t>09.01.19</t>
  </si>
  <si>
    <t>09.02.088</t>
  </si>
  <si>
    <t>09.01.20</t>
  </si>
  <si>
    <t>09.01.21</t>
  </si>
  <si>
    <t>09.03.022</t>
  </si>
  <si>
    <t>09.01.22</t>
  </si>
  <si>
    <t>09.03.018</t>
  </si>
  <si>
    <t>09.01.23</t>
  </si>
  <si>
    <t>09.03.019</t>
  </si>
  <si>
    <t>09.01.24</t>
  </si>
  <si>
    <t>09.03.020</t>
  </si>
  <si>
    <t>09.01.25</t>
  </si>
  <si>
    <t>09.03.052</t>
  </si>
  <si>
    <t>09.01.26</t>
  </si>
  <si>
    <t>09.03.046</t>
  </si>
  <si>
    <t>09.01.27</t>
  </si>
  <si>
    <t>09.03.047</t>
  </si>
  <si>
    <t>09.01.28</t>
  </si>
  <si>
    <t>09.03.049</t>
  </si>
  <si>
    <t>09.01.29</t>
  </si>
  <si>
    <t>09.03.050</t>
  </si>
  <si>
    <t>09.01.30</t>
  </si>
  <si>
    <t>09.04.090</t>
  </si>
  <si>
    <t>09.01.31</t>
  </si>
  <si>
    <t>09.03.053</t>
  </si>
  <si>
    <t>09.01.32</t>
  </si>
  <si>
    <t>09.01.33</t>
  </si>
  <si>
    <t>09.01.34</t>
  </si>
  <si>
    <t>09.09.037</t>
  </si>
  <si>
    <t>09.01.35</t>
  </si>
  <si>
    <t>09.09.044</t>
  </si>
  <si>
    <t>09.01.36</t>
  </si>
  <si>
    <t>09.08.050</t>
  </si>
  <si>
    <t>09.01.37</t>
  </si>
  <si>
    <t>09.09.083</t>
  </si>
  <si>
    <t>09.01.38</t>
  </si>
  <si>
    <t>09.09.034</t>
  </si>
  <si>
    <t>09.01.39</t>
  </si>
  <si>
    <t>09.01.40</t>
  </si>
  <si>
    <t>09.01.41</t>
  </si>
  <si>
    <t>09.09.060</t>
  </si>
  <si>
    <t>09.01.42</t>
  </si>
  <si>
    <t>09.01.43</t>
  </si>
  <si>
    <t>09.01.44</t>
  </si>
  <si>
    <t>09.08.054</t>
  </si>
  <si>
    <t>09.01.45</t>
  </si>
  <si>
    <t>09.08.067</t>
  </si>
  <si>
    <t>09.01.46</t>
  </si>
  <si>
    <t>09.08.079</t>
  </si>
  <si>
    <t>09.01.47</t>
  </si>
  <si>
    <t>09.08.085</t>
  </si>
  <si>
    <t>09.01.48</t>
  </si>
  <si>
    <t>09.08.089</t>
  </si>
  <si>
    <t>09.01.49</t>
  </si>
  <si>
    <t>09.08.052</t>
  </si>
  <si>
    <t>09.01.50</t>
  </si>
  <si>
    <t>09.01.51</t>
  </si>
  <si>
    <t>09.82.010</t>
  </si>
  <si>
    <t>09.01.52</t>
  </si>
  <si>
    <t>09.06.007</t>
  </si>
  <si>
    <t>09.01.53</t>
  </si>
  <si>
    <t>09.10.003</t>
  </si>
  <si>
    <t>09.01.54</t>
  </si>
  <si>
    <t>09.06.049</t>
  </si>
  <si>
    <t>09.01.55</t>
  </si>
  <si>
    <t>09.06.047</t>
  </si>
  <si>
    <t>09.02.01</t>
  </si>
  <si>
    <t>09.13.035</t>
  </si>
  <si>
    <t>09.02.02</t>
  </si>
  <si>
    <t>09.13.015</t>
  </si>
  <si>
    <t>09.02.03</t>
  </si>
  <si>
    <t>09.04.080</t>
  </si>
  <si>
    <t>09.02.04</t>
  </si>
  <si>
    <t>09.13.027</t>
  </si>
  <si>
    <t>09.02.05</t>
  </si>
  <si>
    <t>09.13.032</t>
  </si>
  <si>
    <t>09.02.06</t>
  </si>
  <si>
    <t>09.13.033</t>
  </si>
  <si>
    <t>09.02.07</t>
  </si>
  <si>
    <t>09.13.034</t>
  </si>
  <si>
    <t>10.01.01</t>
  </si>
  <si>
    <t>10.01.049</t>
  </si>
  <si>
    <t>11.01.01</t>
  </si>
  <si>
    <t>12.01.001</t>
  </si>
  <si>
    <t>11.01.02</t>
  </si>
  <si>
    <t>12.01.006</t>
  </si>
  <si>
    <t>11.02.01</t>
  </si>
  <si>
    <t>12.02.002</t>
  </si>
  <si>
    <t>11.02.03</t>
  </si>
  <si>
    <t>12.02.005</t>
  </si>
  <si>
    <t>11.02.04</t>
  </si>
  <si>
    <t>12.02.007</t>
  </si>
  <si>
    <t>11.02.05</t>
  </si>
  <si>
    <t>12.02.036</t>
  </si>
  <si>
    <t>11.03.01</t>
  </si>
  <si>
    <t>16.06.065</t>
  </si>
  <si>
    <t>11.03.02</t>
  </si>
  <si>
    <t>12.04.004</t>
  </si>
  <si>
    <t>11.03.03</t>
  </si>
  <si>
    <t>12.04.005</t>
  </si>
  <si>
    <t>11.03.04</t>
  </si>
  <si>
    <t>12.04.007</t>
  </si>
  <si>
    <t>12.01.01</t>
  </si>
  <si>
    <t>12.01.02</t>
  </si>
  <si>
    <t>13.80.021</t>
  </si>
  <si>
    <t>12.02.02</t>
  </si>
  <si>
    <t>13.01.017</t>
  </si>
  <si>
    <t>12.02.03</t>
  </si>
  <si>
    <t>15.04.082</t>
  </si>
  <si>
    <t>12.03.01</t>
  </si>
  <si>
    <t>13.02.007</t>
  </si>
  <si>
    <t>12.03.02</t>
  </si>
  <si>
    <t>12.03.03</t>
  </si>
  <si>
    <t>12.03.04</t>
  </si>
  <si>
    <t>12.03.05</t>
  </si>
  <si>
    <t>12.03.06</t>
  </si>
  <si>
    <t>13.02.069</t>
  </si>
  <si>
    <t>12.03.07</t>
  </si>
  <si>
    <t>13.01.018</t>
  </si>
  <si>
    <t>12.03.08</t>
  </si>
  <si>
    <t>13.02.019</t>
  </si>
  <si>
    <t>12.03.09</t>
  </si>
  <si>
    <t>13.02.020</t>
  </si>
  <si>
    <t>12.04.01</t>
  </si>
  <si>
    <t>13.06.074</t>
  </si>
  <si>
    <t>12.04.02</t>
  </si>
  <si>
    <t>12.05.01</t>
  </si>
  <si>
    <t>12.05.02</t>
  </si>
  <si>
    <t>12.06.01</t>
  </si>
  <si>
    <t>13.07.002</t>
  </si>
  <si>
    <t>13.01.01</t>
  </si>
  <si>
    <t>15.02.019</t>
  </si>
  <si>
    <t>13.01.02</t>
  </si>
  <si>
    <t>15.02.026</t>
  </si>
  <si>
    <t>13.01.04</t>
  </si>
  <si>
    <t>13.02.01</t>
  </si>
  <si>
    <t>13.02.032</t>
  </si>
  <si>
    <t>13.03.01</t>
  </si>
  <si>
    <t>15.03.021</t>
  </si>
  <si>
    <t>13.03.02</t>
  </si>
  <si>
    <t>15.03.009</t>
  </si>
  <si>
    <t>13.03.03</t>
  </si>
  <si>
    <t>15.03.007</t>
  </si>
  <si>
    <t>13.04.01</t>
  </si>
  <si>
    <t>13.04.02</t>
  </si>
  <si>
    <t>15.04.008</t>
  </si>
  <si>
    <t>13.05.01</t>
  </si>
  <si>
    <t>13.06.01</t>
  </si>
  <si>
    <t>15.04.030</t>
  </si>
  <si>
    <t>13.07.01</t>
  </si>
  <si>
    <t>15.04.081</t>
  </si>
  <si>
    <t>13.07.02</t>
  </si>
  <si>
    <t>16.18.080</t>
  </si>
  <si>
    <t>13.07.03</t>
  </si>
  <si>
    <t>13.08.01</t>
  </si>
  <si>
    <t>14.01.01</t>
  </si>
  <si>
    <t>14.01.02</t>
  </si>
  <si>
    <t>06.02.060</t>
  </si>
  <si>
    <t>14.01.03</t>
  </si>
  <si>
    <t>16.13.010</t>
  </si>
  <si>
    <t>16.02.071</t>
  </si>
  <si>
    <t>16.80.015</t>
  </si>
  <si>
    <t>16.80.017</t>
  </si>
  <si>
    <t>16.80.013</t>
  </si>
  <si>
    <t>16.02.029</t>
  </si>
  <si>
    <t>16.05.032</t>
  </si>
  <si>
    <t>16.05.042</t>
  </si>
  <si>
    <t>16.03.402</t>
  </si>
  <si>
    <t>03.03.018</t>
  </si>
  <si>
    <t>13.80.032</t>
  </si>
  <si>
    <t>16.06.022</t>
  </si>
  <si>
    <t>16.06.023</t>
  </si>
  <si>
    <t>13.02.012</t>
  </si>
  <si>
    <t>06.03.080</t>
  </si>
  <si>
    <t>16.11.005</t>
  </si>
  <si>
    <t>________________________________________</t>
  </si>
  <si>
    <t>TAB.  REF.:</t>
  </si>
  <si>
    <t>Item</t>
  </si>
  <si>
    <t>Descrição</t>
  </si>
  <si>
    <t>Peso</t>
  </si>
  <si>
    <t>Valor do Serviço</t>
  </si>
  <si>
    <t>Sub-Total</t>
  </si>
  <si>
    <t>Total Geral</t>
  </si>
  <si>
    <t>UN</t>
  </si>
  <si>
    <t>Código</t>
  </si>
  <si>
    <t>H</t>
  </si>
  <si>
    <t>M</t>
  </si>
  <si>
    <t>13.04.03</t>
  </si>
  <si>
    <t>06.03.04</t>
  </si>
  <si>
    <t>06.03.05</t>
  </si>
  <si>
    <t>06.03.108</t>
  </si>
  <si>
    <t>09.03.017</t>
  </si>
  <si>
    <t>09.03.048</t>
  </si>
  <si>
    <t>09.04.085</t>
  </si>
  <si>
    <t>09.07.024</t>
  </si>
  <si>
    <t>09.08.084</t>
  </si>
  <si>
    <t>09.09.077</t>
  </si>
  <si>
    <t>09.11.028</t>
  </si>
  <si>
    <t>09.11.035</t>
  </si>
  <si>
    <t>09.84.020</t>
  </si>
  <si>
    <t>09.85.062</t>
  </si>
  <si>
    <t>09.85.063</t>
  </si>
  <si>
    <t>09.85.064</t>
  </si>
  <si>
    <t>16.06.101</t>
  </si>
  <si>
    <t>09.01.56</t>
  </si>
  <si>
    <t>09.01.57</t>
  </si>
  <si>
    <t>09.01.58</t>
  </si>
  <si>
    <t>09.01.59</t>
  </si>
  <si>
    <t>09.01.60</t>
  </si>
  <si>
    <t>09.01.61</t>
  </si>
  <si>
    <t>09.01.62</t>
  </si>
  <si>
    <t>06.03.075</t>
  </si>
  <si>
    <t>06.03.078</t>
  </si>
  <si>
    <t>06.05.01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</si>
  <si>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</si>
  <si>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</si>
  <si>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</si>
  <si>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</si>
  <si>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</si>
  <si>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</si>
  <si>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</si>
  <si>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</si>
  <si>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</si>
  <si>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</si>
  <si>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</si>
  <si>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05.05.080</t>
  </si>
  <si>
    <t>12.03.10</t>
  </si>
  <si>
    <t>11.02.040</t>
  </si>
  <si>
    <t>11.02.067</t>
  </si>
  <si>
    <t>10.01.074</t>
  </si>
  <si>
    <t>12.04.024</t>
  </si>
  <si>
    <t>02.02.073</t>
  </si>
  <si>
    <t>02.02.094</t>
  </si>
  <si>
    <t>02.01.001</t>
  </si>
  <si>
    <t>02.01.010</t>
  </si>
  <si>
    <t>02.01.025</t>
  </si>
  <si>
    <t>02.01.015</t>
  </si>
  <si>
    <t>01.02.002</t>
  </si>
  <si>
    <t>01.02.004</t>
  </si>
  <si>
    <t>10.01.02</t>
  </si>
  <si>
    <t>16.20.023</t>
  </si>
  <si>
    <t>11.04.01</t>
  </si>
  <si>
    <t>11.04.02</t>
  </si>
  <si>
    <t>11.04.03</t>
  </si>
  <si>
    <t>13.80.012</t>
  </si>
  <si>
    <t>13.80.016</t>
  </si>
  <si>
    <t>13.05.070</t>
  </si>
  <si>
    <t>13.06.075</t>
  </si>
  <si>
    <t>13.06.083</t>
  </si>
  <si>
    <t>04.01.04</t>
  </si>
  <si>
    <t>04.01.034</t>
  </si>
  <si>
    <t>15.01.01</t>
  </si>
  <si>
    <t>15.01.02</t>
  </si>
  <si>
    <t>15.01.03</t>
  </si>
  <si>
    <t>15.02.01</t>
  </si>
  <si>
    <t>15.02.02</t>
  </si>
  <si>
    <t>15.02.03</t>
  </si>
  <si>
    <t>15.02.04</t>
  </si>
  <si>
    <t>15.02.05</t>
  </si>
  <si>
    <t>15.02.06</t>
  </si>
  <si>
    <t>15.02.07</t>
  </si>
  <si>
    <t>15.03.01</t>
  </si>
  <si>
    <t>15.03.02</t>
  </si>
  <si>
    <t>15.03.03</t>
  </si>
  <si>
    <t>15.03.04</t>
  </si>
  <si>
    <t>15.03.05</t>
  </si>
  <si>
    <t>15.04.01</t>
  </si>
  <si>
    <t>15.04.03</t>
  </si>
  <si>
    <t>15.04.04</t>
  </si>
  <si>
    <t>15.04.05</t>
  </si>
  <si>
    <t>15.05.01</t>
  </si>
  <si>
    <t>15.05.02</t>
  </si>
  <si>
    <t>15.05.03</t>
  </si>
  <si>
    <t>15.05.04</t>
  </si>
  <si>
    <t>15.05.05</t>
  </si>
  <si>
    <t>15.05.06</t>
  </si>
  <si>
    <t>15.06.01</t>
  </si>
  <si>
    <t>15.04.02</t>
  </si>
  <si>
    <t>06.02.001</t>
  </si>
  <si>
    <t>06.03.032</t>
  </si>
  <si>
    <t>06.03.08</t>
  </si>
  <si>
    <t>16.01.083</t>
  </si>
  <si>
    <t>16.01.088</t>
  </si>
  <si>
    <t>06.01.027</t>
  </si>
  <si>
    <t>05.05.085</t>
  </si>
  <si>
    <t>15.03.032</t>
  </si>
  <si>
    <t>14.01.035</t>
  </si>
  <si>
    <t>08.09.01</t>
  </si>
  <si>
    <t>08.09.02</t>
  </si>
  <si>
    <t>09.02.056</t>
  </si>
  <si>
    <t>08.02.003</t>
  </si>
  <si>
    <t>08.01.005</t>
  </si>
  <si>
    <t>08.15.018</t>
  </si>
  <si>
    <t>08.17.037</t>
  </si>
  <si>
    <t>01.02.13</t>
  </si>
  <si>
    <t>01.02.14</t>
  </si>
  <si>
    <t>01.02.15</t>
  </si>
  <si>
    <t>01.02.16</t>
  </si>
  <si>
    <t>01.02.17</t>
  </si>
  <si>
    <t>01.02.18</t>
  </si>
  <si>
    <t>14.01.060</t>
  </si>
  <si>
    <t>09.03.01</t>
  </si>
  <si>
    <t>09.03.02</t>
  </si>
  <si>
    <t>09.03.03</t>
  </si>
  <si>
    <t>09.03.04</t>
  </si>
  <si>
    <t>09.03.05</t>
  </si>
  <si>
    <t>09.03.06</t>
  </si>
  <si>
    <t>09.03.07</t>
  </si>
  <si>
    <t>09.03.08</t>
  </si>
  <si>
    <t>09.03.09</t>
  </si>
  <si>
    <t>09.03.10</t>
  </si>
  <si>
    <t>09.03.11</t>
  </si>
  <si>
    <t>09.03.12</t>
  </si>
  <si>
    <t>09.03.13</t>
  </si>
  <si>
    <t>09.03.14</t>
  </si>
  <si>
    <t>09.03.15</t>
  </si>
  <si>
    <t>09.03.16</t>
  </si>
  <si>
    <t>09.03.17</t>
  </si>
  <si>
    <t>09.03.19</t>
  </si>
  <si>
    <t>09.03.20</t>
  </si>
  <si>
    <t>09.03.21</t>
  </si>
  <si>
    <t>09.03.22</t>
  </si>
  <si>
    <t>09.03.23</t>
  </si>
  <si>
    <t>09.03.24</t>
  </si>
  <si>
    <t>09.03.25</t>
  </si>
  <si>
    <t>09.03.26</t>
  </si>
  <si>
    <t>09.03.27</t>
  </si>
  <si>
    <t>01.06.001</t>
  </si>
  <si>
    <t>02.03.001</t>
  </si>
  <si>
    <t>13.80.013</t>
  </si>
  <si>
    <t>04.01.051</t>
  </si>
  <si>
    <t>06.02.089</t>
  </si>
  <si>
    <t>03.03.003</t>
  </si>
  <si>
    <t>11.02.024</t>
  </si>
  <si>
    <t>15.02.025</t>
  </si>
  <si>
    <t>09.85.053</t>
  </si>
  <si>
    <t>09.01.099</t>
  </si>
  <si>
    <t>09.80.005</t>
  </si>
  <si>
    <t>09.80.048</t>
  </si>
  <si>
    <t>09.80.050</t>
  </si>
  <si>
    <t>09.80.051</t>
  </si>
  <si>
    <t>09.80.029</t>
  </si>
  <si>
    <t>09.80.017</t>
  </si>
  <si>
    <t>09.80.021</t>
  </si>
  <si>
    <t>09.05.008</t>
  </si>
  <si>
    <t>09.80.010</t>
  </si>
  <si>
    <t>09.80.014</t>
  </si>
  <si>
    <t>09.80.042</t>
  </si>
  <si>
    <t>09.80.043</t>
  </si>
  <si>
    <t>09.80.044</t>
  </si>
  <si>
    <t>09.80.062</t>
  </si>
  <si>
    <t>09.80.090</t>
  </si>
  <si>
    <t>09.80.099</t>
  </si>
  <si>
    <t>09.80.026</t>
  </si>
  <si>
    <t>09.80.012</t>
  </si>
  <si>
    <t>09.82.029</t>
  </si>
  <si>
    <t>09.83.038</t>
  </si>
  <si>
    <t>09.04.006</t>
  </si>
  <si>
    <t>09.08.002</t>
  </si>
  <si>
    <t>09.08.049</t>
  </si>
  <si>
    <t>09.04.023</t>
  </si>
  <si>
    <t>09.80.019</t>
  </si>
  <si>
    <t>16.01.029</t>
  </si>
  <si>
    <t>03.03.03</t>
  </si>
  <si>
    <t>03.03.04</t>
  </si>
  <si>
    <t>09.03.18</t>
  </si>
  <si>
    <t>09.03.28</t>
  </si>
  <si>
    <t>09.03.29</t>
  </si>
  <si>
    <t>09.03.30</t>
  </si>
  <si>
    <t>09.03.31</t>
  </si>
  <si>
    <t>09.03.32</t>
  </si>
  <si>
    <t>09.03.33</t>
  </si>
  <si>
    <t>09.03.34</t>
  </si>
  <si>
    <t>09.03.35</t>
  </si>
  <si>
    <t>09.03.36</t>
  </si>
  <si>
    <t>09.03.37</t>
  </si>
  <si>
    <t>09.03.38</t>
  </si>
  <si>
    <t>09.03.39</t>
  </si>
  <si>
    <t>09.03.40</t>
  </si>
  <si>
    <t>09.03.41</t>
  </si>
  <si>
    <t>09.03.42</t>
  </si>
  <si>
    <t>09.03.43</t>
  </si>
  <si>
    <t>09.03.44</t>
  </si>
  <si>
    <t>09.03.45</t>
  </si>
  <si>
    <t>09.03.46</t>
  </si>
  <si>
    <t>09.03.47</t>
  </si>
  <si>
    <t>09.03.48</t>
  </si>
  <si>
    <t>09.03.49</t>
  </si>
  <si>
    <t>09.03.50</t>
  </si>
  <si>
    <t>09.03.51</t>
  </si>
  <si>
    <t>09.03.52</t>
  </si>
  <si>
    <t>09.03.53</t>
  </si>
  <si>
    <t>09.03.54</t>
  </si>
  <si>
    <t>09.03.55</t>
  </si>
  <si>
    <t>11.02.02</t>
  </si>
  <si>
    <t>16.01.016</t>
  </si>
  <si>
    <t>16.03.014</t>
  </si>
  <si>
    <t>16.07.023</t>
  </si>
  <si>
    <t>01.03.005</t>
  </si>
  <si>
    <t>12.02.01</t>
  </si>
  <si>
    <t>12.04.03</t>
  </si>
  <si>
    <t>13.01.03</t>
  </si>
  <si>
    <t>13.03.04</t>
  </si>
  <si>
    <t>13.03.05</t>
  </si>
  <si>
    <t>15.01.04</t>
  </si>
  <si>
    <t>15.01.05</t>
  </si>
  <si>
    <t>15.01.06</t>
  </si>
  <si>
    <t>15.01.07</t>
  </si>
  <si>
    <t>15.02.08</t>
  </si>
  <si>
    <t>15.03.06</t>
  </si>
  <si>
    <t>15.03.07</t>
  </si>
  <si>
    <t>15.03.08</t>
  </si>
  <si>
    <t>16.01.081</t>
  </si>
  <si>
    <t>16.01.082</t>
  </si>
  <si>
    <t>06.03.06</t>
  </si>
  <si>
    <t>06.03.07</t>
  </si>
  <si>
    <t>06.03.09</t>
  </si>
  <si>
    <t>06.05.02</t>
  </si>
  <si>
    <t>05.03.09</t>
  </si>
  <si>
    <t>05.03.10</t>
  </si>
  <si>
    <t>02.02.03</t>
  </si>
  <si>
    <t>02.02.04</t>
  </si>
  <si>
    <t>02.02.05</t>
  </si>
  <si>
    <t>02.02.06</t>
  </si>
  <si>
    <t>15.01.08</t>
  </si>
  <si>
    <t>15.01.09</t>
  </si>
  <si>
    <t>08.02.24</t>
  </si>
  <si>
    <t>07.01.06</t>
  </si>
  <si>
    <t>07.01.10</t>
  </si>
  <si>
    <t>07.01.11</t>
  </si>
  <si>
    <t>07.01.12</t>
  </si>
  <si>
    <t>07.02.04</t>
  </si>
  <si>
    <t>03.02.06</t>
  </si>
  <si>
    <t>02.05.029</t>
  </si>
  <si>
    <t>02.05.028</t>
  </si>
  <si>
    <t>08.14.062</t>
  </si>
  <si>
    <t>06.01.064</t>
  </si>
  <si>
    <t>06.01.062</t>
  </si>
  <si>
    <t>08.09.03</t>
  </si>
  <si>
    <t>13.05.022</t>
  </si>
  <si>
    <t>15.01.10</t>
  </si>
  <si>
    <t>16.03.002</t>
  </si>
  <si>
    <t>16.03.109</t>
  </si>
  <si>
    <t>16.03.430</t>
  </si>
  <si>
    <t>16.03.300</t>
  </si>
  <si>
    <t>16.03.301</t>
  </si>
  <si>
    <t>16.03.088</t>
  </si>
  <si>
    <t>16.03.092</t>
  </si>
  <si>
    <t>16.03.320</t>
  </si>
  <si>
    <t>16.03.228</t>
  </si>
  <si>
    <t>16.03.200</t>
  </si>
  <si>
    <t>16.03.213</t>
  </si>
  <si>
    <t>15.03.09</t>
  </si>
  <si>
    <t>15.03.10</t>
  </si>
  <si>
    <t>15.03.11</t>
  </si>
  <si>
    <t>15.03.12</t>
  </si>
  <si>
    <t>15.03.13</t>
  </si>
  <si>
    <t>15.03.14</t>
  </si>
  <si>
    <t>15.03.15</t>
  </si>
  <si>
    <t>15.03.16</t>
  </si>
  <si>
    <t>15.03.17</t>
  </si>
  <si>
    <t>M2</t>
  </si>
  <si>
    <t>04.50.001</t>
  </si>
  <si>
    <t>05.05.061</t>
  </si>
  <si>
    <t>05.05.062</t>
  </si>
  <si>
    <t>CJ</t>
  </si>
  <si>
    <t>07.01.010</t>
  </si>
  <si>
    <t>07.04.101</t>
  </si>
  <si>
    <t>09.02.102</t>
  </si>
  <si>
    <t>16.01.091</t>
  </si>
  <si>
    <t>15.05.07</t>
  </si>
  <si>
    <t>15.05.08</t>
  </si>
  <si>
    <t>07.02.05</t>
  </si>
  <si>
    <t>07.02.06</t>
  </si>
  <si>
    <t>25.01.470</t>
  </si>
  <si>
    <t>08.09.04</t>
  </si>
  <si>
    <t>Custo Total</t>
  </si>
  <si>
    <t>01.20.010</t>
  </si>
  <si>
    <t>tx</t>
  </si>
  <si>
    <t>km</t>
  </si>
  <si>
    <t>cj</t>
  </si>
  <si>
    <t>03.01.200</t>
  </si>
  <si>
    <t>03.01.210</t>
  </si>
  <si>
    <t>03.01.240</t>
  </si>
  <si>
    <t>03.01.260</t>
  </si>
  <si>
    <t>03.07.010</t>
  </si>
  <si>
    <t>03.07.080</t>
  </si>
  <si>
    <t>kg</t>
  </si>
  <si>
    <t>04.40.010</t>
  </si>
  <si>
    <t>05.08.080</t>
  </si>
  <si>
    <t>05.08.140</t>
  </si>
  <si>
    <t>m³xkm</t>
  </si>
  <si>
    <t>05.08.220</t>
  </si>
  <si>
    <t>05.10.025</t>
  </si>
  <si>
    <t>07.01.060</t>
  </si>
  <si>
    <t>07.01.120</t>
  </si>
  <si>
    <t>07.02.060</t>
  </si>
  <si>
    <t>07.10.020</t>
  </si>
  <si>
    <t>07.11.020</t>
  </si>
  <si>
    <t>07.12.020</t>
  </si>
  <si>
    <t>08.01.020</t>
  </si>
  <si>
    <t>08.01.040</t>
  </si>
  <si>
    <t>11.01.100</t>
  </si>
  <si>
    <t>11.04.020</t>
  </si>
  <si>
    <t>11.16.020</t>
  </si>
  <si>
    <t>11.18.040</t>
  </si>
  <si>
    <t>11.18.140</t>
  </si>
  <si>
    <t>14.30.010</t>
  </si>
  <si>
    <t>Chapisco</t>
  </si>
  <si>
    <t>Reboco</t>
  </si>
  <si>
    <t>18.08.110</t>
  </si>
  <si>
    <t>18.08.120</t>
  </si>
  <si>
    <t>21.03.151</t>
  </si>
  <si>
    <t>22.06.240</t>
  </si>
  <si>
    <t>24.02.450</t>
  </si>
  <si>
    <t>Grade de proteção para caixilhos</t>
  </si>
  <si>
    <t>25.01.450</t>
  </si>
  <si>
    <t>26.03.070</t>
  </si>
  <si>
    <t>32.06.231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</si>
  <si>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</si>
  <si>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</si>
  <si>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</si>
  <si>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</si>
  <si>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38.04.040</t>
  </si>
  <si>
    <t>38.15.020</t>
  </si>
  <si>
    <t>Eletroduto metálico flexível com capa em PVC de 1´</t>
  </si>
  <si>
    <t>38.23.330</t>
  </si>
  <si>
    <t>39.18.120</t>
  </si>
  <si>
    <t>Cabo para rede U/UTP 23 AWG com 4 pares - categoria 6A</t>
  </si>
  <si>
    <t>40.04.450</t>
  </si>
  <si>
    <t>Tomada 2P+T de 10 A - 250 V, completa</t>
  </si>
  <si>
    <t>40.06.040</t>
  </si>
  <si>
    <t>Condulete metálico de 3/4´</t>
  </si>
  <si>
    <t>43.07.330</t>
  </si>
  <si>
    <t>Ar condicionado a frio, tipo split parede com capacidade de 12.000 BTU/h</t>
  </si>
  <si>
    <t>43.07.360</t>
  </si>
  <si>
    <t>44.06.320</t>
  </si>
  <si>
    <t>Cuba em aço inoxidável simples de 560x330x140mm</t>
  </si>
  <si>
    <t>46.01.020</t>
  </si>
  <si>
    <t>Tubo de PVC rígido soldável marrom, DN= 25 mm, (3/4´), inclusive conexões</t>
  </si>
  <si>
    <t>46.12.140</t>
  </si>
  <si>
    <t>46.12.150</t>
  </si>
  <si>
    <t>46.12.160</t>
  </si>
  <si>
    <t>46.12.170</t>
  </si>
  <si>
    <t>46.12.300</t>
  </si>
  <si>
    <t>46.27.060</t>
  </si>
  <si>
    <t>Tubo de cobre flexível, espessura 1/32" - diâmetro 1/4", inclusive conexões</t>
  </si>
  <si>
    <t>46.27.090</t>
  </si>
  <si>
    <t>Tubo de cobre flexível, espessura 1/32" - diâmetro 1/2", inclusive conexões</t>
  </si>
  <si>
    <t>49.06.410</t>
  </si>
  <si>
    <t>49.12.010</t>
  </si>
  <si>
    <t>49.12.120</t>
  </si>
  <si>
    <t>49.12.140</t>
  </si>
  <si>
    <t>54.01.210</t>
  </si>
  <si>
    <t>54.01.220</t>
  </si>
  <si>
    <t>54.03.210</t>
  </si>
  <si>
    <t>54.03.230</t>
  </si>
  <si>
    <t>54.03.240</t>
  </si>
  <si>
    <t>54.06.040</t>
  </si>
  <si>
    <t>54.06.170</t>
  </si>
  <si>
    <t>62.20.340</t>
  </si>
  <si>
    <t>66.08.100</t>
  </si>
  <si>
    <t>Rack fechado padrão metálico, 19 x 12 Us x 470 mm</t>
  </si>
  <si>
    <t>66.08.131</t>
  </si>
  <si>
    <t>66.08.340</t>
  </si>
  <si>
    <t>Unidade de disco rígido (HD) externo de 5 TB</t>
  </si>
  <si>
    <t>66.08.600</t>
  </si>
  <si>
    <t>Unidade gerenciadora digital de vídeo em rede (NVR) de até 8 câmeras IP, armazenamento de 6 TB, 1 interface de rede Fast Ethernet</t>
  </si>
  <si>
    <t>66.20.170</t>
  </si>
  <si>
    <t>Guia organizadora de cabos para rack, 19´ 2 U</t>
  </si>
  <si>
    <t>66.20.221</t>
  </si>
  <si>
    <t>69.03.360</t>
  </si>
  <si>
    <t>Conector RJ-45 fêmea - categoria 6A</t>
  </si>
  <si>
    <t>69.06.110</t>
  </si>
  <si>
    <t>Sistema ininterrupto de energia, monofásico de 600 VA (127 V/127 V), com autonomia de 10 a 15 minutos</t>
  </si>
  <si>
    <t>69.09.250</t>
  </si>
  <si>
    <t>69.09.260</t>
  </si>
  <si>
    <t>Patch panel de 24 portas - categoria 6</t>
  </si>
  <si>
    <t>69.20.200</t>
  </si>
  <si>
    <t>69.20.230</t>
  </si>
  <si>
    <t>Calha de aço com 8 tomadas 2P+T - 250 V, com cabo</t>
  </si>
  <si>
    <t>Invest./Área:</t>
  </si>
  <si>
    <t>FDE / SIURB / SINAPI / CPOS</t>
  </si>
  <si>
    <t>33.07.102</t>
  </si>
  <si>
    <t>Esmalte a base de água em estrutura metálica</t>
  </si>
  <si>
    <t>01.17.031</t>
  </si>
  <si>
    <t>01.17.051</t>
  </si>
  <si>
    <t>01.17.071</t>
  </si>
  <si>
    <t>01.17.111</t>
  </si>
  <si>
    <t>ADMINISTRAÇÃO LOCAL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</si>
  <si>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</si>
  <si>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</si>
  <si>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</si>
  <si>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</si>
  <si>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</si>
  <si>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</si>
  <si>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</si>
  <si>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</si>
  <si>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Descrição dos Serviços</t>
  </si>
  <si>
    <t xml:space="preserve">TOTAL  GERAL </t>
  </si>
  <si>
    <t>CP.01 - CAIXILHO EM FERRO PERFILADO - FIXO, SEM VENTILAÇÃO PERMANENTE</t>
  </si>
  <si>
    <t>CABO 2,50MM2 - ISOLAMENTO PARA 1,0KV - CLASSE 4 - FLEXÍVEL</t>
  </si>
  <si>
    <t>CABO FLEXÍVEL PVC - 750V - 2 CONDUTORES - 4,00MM2</t>
  </si>
  <si>
    <t>CERTIFICAÇÃO DE REDE LÓGICA - ATÉ 50 PONTOS</t>
  </si>
  <si>
    <t>GL</t>
  </si>
  <si>
    <t>VIDRO LISO DE SEGURANÇA, TEMPERADO INCOLOR - ESPESSURA 10MM</t>
  </si>
  <si>
    <t>PORTA DE VIDRO TEMPERADO 10MM OPACO COM FERRAGENS 82X210CM</t>
  </si>
  <si>
    <t>Global</t>
  </si>
  <si>
    <t>Patch cords de 1,50 ou 3,00 m - RJ-45 / RJ-45 - categoria 6A</t>
  </si>
  <si>
    <t>SECRETARIA DE INFRA ESTRUTURA E SERVIÇOS URBANOS</t>
  </si>
  <si>
    <t xml:space="preserve">Custo un. </t>
  </si>
  <si>
    <t>TOTAL GERAL</t>
  </si>
  <si>
    <t>21.01.160</t>
  </si>
  <si>
    <t>SECRETARIA DE INFRAESTRUTURA E SERVIÇOS URBANOS</t>
  </si>
  <si>
    <t>01.20.691</t>
  </si>
  <si>
    <t>01.03.002</t>
  </si>
  <si>
    <t>01.03.004</t>
  </si>
  <si>
    <t>02.06.021</t>
  </si>
  <si>
    <t>02.07.001</t>
  </si>
  <si>
    <t>02.07.002</t>
  </si>
  <si>
    <t>03.02.002</t>
  </si>
  <si>
    <t>03.03.034</t>
  </si>
  <si>
    <t>03.03.037</t>
  </si>
  <si>
    <t>05.01.069</t>
  </si>
  <si>
    <t>06.01.067</t>
  </si>
  <si>
    <t>06.03.062</t>
  </si>
  <si>
    <t>06.03.103</t>
  </si>
  <si>
    <t>06.03.107</t>
  </si>
  <si>
    <t>07.03.135</t>
  </si>
  <si>
    <t>07.05.008</t>
  </si>
  <si>
    <t>08.02.061</t>
  </si>
  <si>
    <t>08.15.023</t>
  </si>
  <si>
    <t>08.16.093</t>
  </si>
  <si>
    <t>08.16.094</t>
  </si>
  <si>
    <t>09.03.021</t>
  </si>
  <si>
    <t>09.03.024</t>
  </si>
  <si>
    <t>09.03.029</t>
  </si>
  <si>
    <t>09.09.063</t>
  </si>
  <si>
    <t>13.02.093</t>
  </si>
  <si>
    <t>13.05.009</t>
  </si>
  <si>
    <t>14.80.001</t>
  </si>
  <si>
    <t>16.01.094</t>
  </si>
  <si>
    <t>16.01.098</t>
  </si>
  <si>
    <t>16.02.027</t>
  </si>
  <si>
    <t>16.03.203</t>
  </si>
  <si>
    <t>16.05.036</t>
  </si>
  <si>
    <t>16.05.048</t>
  </si>
  <si>
    <t>16.06.046</t>
  </si>
  <si>
    <t>16.06.047</t>
  </si>
  <si>
    <t>16.06.051</t>
  </si>
  <si>
    <t>16.06.078</t>
  </si>
  <si>
    <t>16.06.106</t>
  </si>
  <si>
    <t>16.06.107</t>
  </si>
  <si>
    <t>16.48.035</t>
  </si>
  <si>
    <t xml:space="preserve">FDE-Jul/19 </t>
  </si>
  <si>
    <t>01.04.01</t>
  </si>
  <si>
    <t>01.04.02</t>
  </si>
  <si>
    <t>CONSTRUÇÃO DE ESCOLA DE TEMPO INTEGRAL</t>
  </si>
  <si>
    <t>RUA ISMÊNIA DE ABREU DIAS, 210 - VILA DR. CARDOSO  -  ITAPEVI  -  SP</t>
  </si>
  <si>
    <t>Composição 2</t>
  </si>
  <si>
    <t>01.02.19</t>
  </si>
  <si>
    <t>Projeto Executivo De Estrutura Em Formato A1 (Fundação)</t>
  </si>
  <si>
    <t>foram excluídos vários serviços de projetos da Siurb e esse pode ser um substituto</t>
  </si>
  <si>
    <t>Projeto Executivo De Instalações Elétricas Em Formato A1 - Rede de Dados</t>
  </si>
  <si>
    <t>Ver o o descritivo desse serviço</t>
  </si>
  <si>
    <t>Projeto Executivo De Estrutura Em Formato A1 - Estrutura Metálica</t>
  </si>
  <si>
    <t>Projeto Executivo De Instalações Hidráulicas Em Formato A1 - Aquecimento Solar</t>
  </si>
  <si>
    <t>Projeto Executivo De Instalações Hidráulicas Em Formato A1 - Drenagem</t>
  </si>
  <si>
    <t>Projeto Executivo De Arquitetura Em Formato A1 - Caixilhos, Pele de Vidro e ACM</t>
  </si>
  <si>
    <t>Consultor (Testes Hidráulicos)</t>
  </si>
  <si>
    <t>Consultor (Consultoria Para Elevador)</t>
  </si>
  <si>
    <t>Ver com Ramon a quantidade de horas</t>
  </si>
  <si>
    <t>o SINAPI excluiu o ensaio de concreto</t>
  </si>
  <si>
    <t>Será mesmo necessário? Já não temos esse levantamento pronto?</t>
  </si>
  <si>
    <t>Ligação Provisória De Água Para Obra E Instalação Sanitária Provisória, Pequenas Obras - Inst. Mínima</t>
  </si>
  <si>
    <t xml:space="preserve">Instalação / Ligação Provisória Elétrica Baixa Tensão P/ Canteiro De Obra, M3 Chave 100A, Carga 3Kwh, 20Cv Excl Forn. Medidor. </t>
  </si>
  <si>
    <t>Composição 3</t>
  </si>
  <si>
    <t>Ver o prazo da obra com Ramon</t>
  </si>
  <si>
    <t>03.02.07</t>
  </si>
  <si>
    <t>03.02.08</t>
  </si>
  <si>
    <t>03.04.01</t>
  </si>
  <si>
    <t>03.04.02</t>
  </si>
  <si>
    <t>03.04.03</t>
  </si>
  <si>
    <t>03.04.04</t>
  </si>
  <si>
    <t>03.04.05</t>
  </si>
  <si>
    <t>03.04.06</t>
  </si>
  <si>
    <t>03.04.07</t>
  </si>
  <si>
    <t>03.04.08</t>
  </si>
  <si>
    <t>03.04.09</t>
  </si>
  <si>
    <t>03.04.10</t>
  </si>
  <si>
    <t>03.04.11</t>
  </si>
  <si>
    <t>Composição 4</t>
  </si>
  <si>
    <t>Composição 5</t>
  </si>
  <si>
    <t>Composição 6</t>
  </si>
  <si>
    <t>04.02.02</t>
  </si>
  <si>
    <t>04.02.03</t>
  </si>
  <si>
    <t>04.02.04</t>
  </si>
  <si>
    <t>04.01.05</t>
  </si>
  <si>
    <t>04.01.06</t>
  </si>
  <si>
    <t>Verificar se está em duplicidade</t>
  </si>
  <si>
    <t>Fiz levantamento</t>
  </si>
  <si>
    <t>08.07.06</t>
  </si>
  <si>
    <t>06.01.04</t>
  </si>
  <si>
    <t>06.03.10</t>
  </si>
  <si>
    <t>06.03.11</t>
  </si>
  <si>
    <t>06.03.12</t>
  </si>
  <si>
    <t>06.03.13</t>
  </si>
  <si>
    <t>06.03.14</t>
  </si>
  <si>
    <t>06.03.15</t>
  </si>
  <si>
    <t>06.05.03</t>
  </si>
  <si>
    <t>Onde foi utilizado</t>
  </si>
  <si>
    <t>08.04.13</t>
  </si>
  <si>
    <t>08.04.14</t>
  </si>
  <si>
    <t>08.04.15</t>
  </si>
  <si>
    <t>08.04.16</t>
  </si>
  <si>
    <t>08.04.17</t>
  </si>
  <si>
    <t>Cotação</t>
  </si>
  <si>
    <t>Mini estação de tratamento de esgosto</t>
  </si>
  <si>
    <t>08.08.06</t>
  </si>
  <si>
    <t>08.09.05</t>
  </si>
  <si>
    <t>08.09.06</t>
  </si>
  <si>
    <t>08.09.07</t>
  </si>
  <si>
    <t>08.09.08</t>
  </si>
  <si>
    <t>Proposta</t>
  </si>
  <si>
    <t>Aquecimento a Gás (chuveiros)</t>
  </si>
  <si>
    <t>Coifa em aço inoxidável com filtro e exaustor axial - área até 3,00 m² (Cozinha)</t>
  </si>
  <si>
    <t>Bomba de Calor Compressão - Trifásica - 220v</t>
  </si>
  <si>
    <t>Kit Instalação - Bomba de Calor Compressão</t>
  </si>
  <si>
    <t>Kit 2°  Bomba de Calor Compressão</t>
  </si>
  <si>
    <t>Bomba d' Água 3CV 220v/380cv - 3F 60Hz</t>
  </si>
  <si>
    <t>Modulo de Verba para Instalação dos Equipamentos para Aquecimento da Piscina</t>
  </si>
  <si>
    <t>m2</t>
  </si>
  <si>
    <t>mv</t>
  </si>
  <si>
    <t>09.03.56</t>
  </si>
  <si>
    <t>CPOS-176</t>
  </si>
  <si>
    <t>12.05.03</t>
  </si>
  <si>
    <t>Pintura Intumescente P/ Revestimento Contra Fogo Em Estr Metalica (Escada metálica)</t>
  </si>
  <si>
    <t>13.08.02</t>
  </si>
  <si>
    <t>13.08.03</t>
  </si>
  <si>
    <t>ver se está incluso no valor da quadra</t>
  </si>
  <si>
    <t>15.02.09</t>
  </si>
  <si>
    <t>Arrancamento e remoção de canalização maior que 30 cm e menor ou igual a 60 cm</t>
  </si>
  <si>
    <t>Arrancamento e remoção de canalização f &gt; que 60 cm</t>
  </si>
  <si>
    <t>Reforma de boca de lobo simples</t>
  </si>
  <si>
    <t>16.01.01</t>
  </si>
  <si>
    <t>16.01.02</t>
  </si>
  <si>
    <t>16.01.03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</si>
  <si>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</si>
  <si>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</si>
  <si>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</si>
  <si>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</si>
  <si>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</si>
  <si>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</si>
  <si>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</si>
  <si>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</si>
  <si>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16.01.12</t>
  </si>
  <si>
    <t>16.01.13</t>
  </si>
  <si>
    <t>16.01.14</t>
  </si>
  <si>
    <t>16.01.15</t>
  </si>
  <si>
    <t>16.01.16</t>
  </si>
  <si>
    <t>16.01.17</t>
  </si>
  <si>
    <t>16.01.18</t>
  </si>
  <si>
    <t>16.01.19</t>
  </si>
  <si>
    <t>16.01.20</t>
  </si>
  <si>
    <t>16.01.21</t>
  </si>
  <si>
    <t>16.01.22</t>
  </si>
  <si>
    <t>16.01.23</t>
  </si>
  <si>
    <t>16.01.24</t>
  </si>
  <si>
    <t>16.02.01</t>
  </si>
  <si>
    <t>16.02.02</t>
  </si>
  <si>
    <t>16.02.03</t>
  </si>
  <si>
    <t>16.02.04</t>
  </si>
  <si>
    <t>16.02.05</t>
  </si>
  <si>
    <t>16.02.06</t>
  </si>
  <si>
    <t>16.02.07</t>
  </si>
  <si>
    <t>16.02.08</t>
  </si>
  <si>
    <t>16.02.09</t>
  </si>
  <si>
    <t>16.02.10</t>
  </si>
  <si>
    <t>16.02.11</t>
  </si>
  <si>
    <t>16.02.12</t>
  </si>
  <si>
    <t>16.02.13</t>
  </si>
  <si>
    <t>16.02.14</t>
  </si>
  <si>
    <t>16.03.01</t>
  </si>
  <si>
    <t>16.03.02</t>
  </si>
  <si>
    <t>16.03.03</t>
  </si>
  <si>
    <t>16.04.01</t>
  </si>
  <si>
    <t>16.04.02</t>
  </si>
  <si>
    <t>16.04.03</t>
  </si>
  <si>
    <t>16.04.04</t>
  </si>
  <si>
    <t>16.04.05</t>
  </si>
  <si>
    <t>16.05.01</t>
  </si>
  <si>
    <t>16.05.02</t>
  </si>
  <si>
    <t>16.05.03</t>
  </si>
  <si>
    <t>16.05.04</t>
  </si>
  <si>
    <t>16.05.05</t>
  </si>
  <si>
    <t>16.05.06</t>
  </si>
  <si>
    <t>Engenheiro/ Arquiteto Sênior</t>
  </si>
  <si>
    <t>Engenheiro/ Arquiteto  Pleno</t>
  </si>
  <si>
    <t>Desenhista - Cadista</t>
  </si>
  <si>
    <t>Projetista</t>
  </si>
  <si>
    <t>Sinapi-Ago/19</t>
  </si>
  <si>
    <t>Siurb (Edif)-Jan/19</t>
  </si>
  <si>
    <t>Quantidades</t>
  </si>
  <si>
    <t>Caixa D'Água De Polietileno 10.000 Litros</t>
  </si>
  <si>
    <t>11.04.04</t>
  </si>
  <si>
    <t>11.04.05</t>
  </si>
  <si>
    <t>Revestimento Em Porcelanato Técnico Antiderrapante Para Área Externa, Grupo De Absorção Bia, Assentado Com Argamassa Colante Industrializada, Rejuntado (Bordas, piso e assento da arquibancada)</t>
  </si>
  <si>
    <t>Divisória Em Placas De Granito Com Espessura De 3 Cm - Anteparo</t>
  </si>
  <si>
    <t>Divisória Em Placas De Granito Com Espessura De 3 Cm - Frontal</t>
  </si>
  <si>
    <t>Divisória Em Placas De Granito Com Espessura De 3 Cm - Lateral Fechada</t>
  </si>
  <si>
    <t>Divisória Em Placas De Granito Com Espessura De 3 Cm - Lateral Aberta</t>
  </si>
  <si>
    <t>Teremos demolição ????</t>
  </si>
  <si>
    <t>Caixa da água considerei perímetroX0,20X6,00</t>
  </si>
  <si>
    <t>Estimei a construção de alvenaria</t>
  </si>
  <si>
    <t>ESCOLA DE TEMPO INTEGRAL - PADRE GIOVANNI CORNARO</t>
  </si>
  <si>
    <t>Incluí essa película refletiva, pois não encontrei o vidro refletivo</t>
  </si>
  <si>
    <t>Área corrigida</t>
  </si>
  <si>
    <t>Laje Pre-Fabricada Painel Alveolar Concreto Protendido H26,5-300Kgf/M2</t>
  </si>
  <si>
    <t>Laje Pre-Fabricada Painel Alveolar Concreto Protendido H26,5-400Kgf/M2</t>
  </si>
  <si>
    <t>Laje Pre-Fabricada Painel Alveolar Concreto Protendido H40-500Kgf/M2</t>
  </si>
  <si>
    <t xml:space="preserve"> </t>
  </si>
  <si>
    <t>Topografo Com Encargos Complementares</t>
  </si>
  <si>
    <t>Serviços Técnicos Especializados Para Acompanhamento De Execução De Fundações Profundas E Estruturas De Contenção</t>
  </si>
  <si>
    <t>Trado Manual</t>
  </si>
  <si>
    <t>Mobilização E Instalação De 1  Equipamento Para Execução De Sondagem A Percussão</t>
  </si>
  <si>
    <t>Deslocamento De Equipamento Entre Furos Em Terreno Plano, Considerando A Distância Até 100M, Para Sondagem A Percussão</t>
  </si>
  <si>
    <t>Desenvolvimento De Prancha De Desenho Técnico/ Detalhamento Formato A1</t>
  </si>
  <si>
    <t>Projeto Executivo De Estrutura Em Formato A1</t>
  </si>
  <si>
    <t>Projeto Executivo De Instalações Hidráulicas Em Formato A1</t>
  </si>
  <si>
    <t>Projeto Executivo De Instalações Elétricas Em Formato A1</t>
  </si>
  <si>
    <t>Desenvolvimento De Projeto Técnico De Prevenção E Combate A Incêndio E Aprovação Junto Ao Corpo De Bombeiros Para Edificações De  5001 M2 À 10000 M2</t>
  </si>
  <si>
    <t>gl</t>
  </si>
  <si>
    <t>Serviços Técnicos Profissionais Para Obtenção Do Avcb Junto Ao Corpo De Bombeiros Para Edificações De 5001 À 10000 M2</t>
  </si>
  <si>
    <t>Laudo Com Teste De Estanqueidade Em Instal.De  Redes De Distrib.De Gáses Combust.Nbr 15526/07</t>
  </si>
  <si>
    <t>Concreto - Ensaios De Ruptura A Compressão (Corpos De Prova)</t>
  </si>
  <si>
    <t>Levantamento Planialtimétrico De Áreas - Até 10.000M2</t>
  </si>
  <si>
    <t>Canteiro De Obras - Larg 3.30M</t>
  </si>
  <si>
    <t>Locação Mensal De Container 4,00M Com 2 Vasos Sanitarios, 1 Lavabo, 1 Mictório E 4 Pontos Chuv.</t>
  </si>
  <si>
    <t>Locação Mensal De Container 6,00M Com Janelas De Ventilação.</t>
  </si>
  <si>
    <t>Fornecimento E Instalaçao De Placa De Identificaçao De Obra   Incluso Suporte Estrutura De Madeira.</t>
  </si>
  <si>
    <t>Tapume H=225Cm Engastado No Terreno E Pintura Latex Face Externa Com Logotipo</t>
  </si>
  <si>
    <t>Gabarito De Madeira Esquadrado E Nivelado Para Locação De Obra</t>
  </si>
  <si>
    <t>Demolição Mecanizada De Concreto Armado, Inclusive Fragmentação, Carregamento, Transporte Até 1 Quilômetro E Descarregamento</t>
  </si>
  <si>
    <t>Demolição De Alvenarias Em Geral E Elementos Vazados,Incl Revestimentos</t>
  </si>
  <si>
    <t>m3</t>
  </si>
  <si>
    <t>Demolição Mecanizada De Pavimento Ou Piso Em Concreto, Inclusive Fragmentação, Carregamento, Transporte Até 1 Quilômetro E Descarregamento</t>
  </si>
  <si>
    <t>Transporte De Entulho, Para Distâncias Superiores Ao 5° Km Até O 10° Km</t>
  </si>
  <si>
    <t>Corte Com Retirada Por Caminhao Nos Primeiros 100 M</t>
  </si>
  <si>
    <t>Transporte Por Caminhao</t>
  </si>
  <si>
    <t>m3xkm</t>
  </si>
  <si>
    <t>Escavacao Manual - Profundidade Ate 1.80 M</t>
  </si>
  <si>
    <t>Apiloamento Para Simples Regularizacao</t>
  </si>
  <si>
    <t>Lastro De Concreto - 5 Cm</t>
  </si>
  <si>
    <t>Reaterro Interno Apiloado</t>
  </si>
  <si>
    <t>Tubo Dreno Plastico Corrugado Perfurado De 100Mm Em Barras</t>
  </si>
  <si>
    <t>Manta Geotextil De 300 Gr/M2</t>
  </si>
  <si>
    <t>Envolvimento De Drenos Com Pedra Britada</t>
  </si>
  <si>
    <t>Envolvimento De Drenos Com Areia Grossa</t>
  </si>
  <si>
    <t>Caixa De Ligacao Ou Inspecao - Alvenaria De 1/2 Tijolo Revestida</t>
  </si>
  <si>
    <t>Caixa De Ligacao Ou Inspecao - Tampa De Concreto Armado</t>
  </si>
  <si>
    <t>Lastro De Pedra Britada - 5Cm</t>
  </si>
  <si>
    <t>Lastro De Concreto - 5Cm</t>
  </si>
  <si>
    <t>Piso De Concreto Camurcado-Fundacao Direta Fck-25 Mpa</t>
  </si>
  <si>
    <t>Forma De Madeira Macica</t>
  </si>
  <si>
    <t>Aco Ca 50 (A Ou B) Fyk= 500 M Pa</t>
  </si>
  <si>
    <t>Concreto Dosado, Bombeado E Lancado Fck=30Mpa</t>
  </si>
  <si>
    <t>Escoramento Metálico Para Lajes Altura Até 3,20M Malha Menor Ou Igual 1,50X1,50</t>
  </si>
  <si>
    <t>Impermeabilizacao Por Cristalizacao - Reservatorios Enterrados</t>
  </si>
  <si>
    <t>Regularizacao De Superficie P/ Preparo Imperm 1:3 E=2,5Cm</t>
  </si>
  <si>
    <t>Ti-01 Tampa De Inspecao - Aco</t>
  </si>
  <si>
    <t>Ralo Sifonado Conico Pvc Dn 100Mm C/Grelha Pvc Cromado</t>
  </si>
  <si>
    <t>Estaca Tipo Helice Dn 40Cm</t>
  </si>
  <si>
    <t>Taxa De Mobilizacao De Equipamento Para Estaca Tipo Helice</t>
  </si>
  <si>
    <t>Concreto Dosado,Bombeado E Lancado Fck=25Mpa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</si>
  <si>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</si>
  <si>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chp</t>
  </si>
  <si>
    <t>Arrasamento Mecanico De Estaca De Concreto Armado, Diametros De Até 40 Cm. Af_11/2016</t>
  </si>
  <si>
    <t>Imperm Resp Alv Embas Com Argam Cim-Areia 1:3 Contendo Hidrofugo</t>
  </si>
  <si>
    <t>Fornecimento E Montagem De Estrutura Pre-Moldada De Concreto</t>
  </si>
  <si>
    <t>Impermeabilizacao C/ Emulsao Acrilica - 6 Demaos</t>
  </si>
  <si>
    <t>Laje Pre-Fabricada Painel Alveolar Concreto Protendido H20-300Kgf/M2</t>
  </si>
  <si>
    <t>Laje Pre-Fabricada Painel Alveolar Concreto Protendido H20-500Kgf/M2</t>
  </si>
  <si>
    <t>Concreto Dosado,Bombeado E Lancado Fck 25 Mpa</t>
  </si>
  <si>
    <t>Tela Q-138 E Espaçador Treliçado P/Piso De Concreto</t>
  </si>
  <si>
    <t>Aneis Pre-Moldados Em Concreto Armado P/ Reservatorio D'Agua D=3,00M</t>
  </si>
  <si>
    <t>Alvenaria De Blocos De Concreto E=9Cm Classe C</t>
  </si>
  <si>
    <t>Alvenaria De Bloco De Concreto 14X19X39 Cm Classe C</t>
  </si>
  <si>
    <t>Alvenaria De Bloco De Concreto 19X19X39 Cm Classe C</t>
  </si>
  <si>
    <t>Verga/Cinta Em Bloco De Concreto Canaleta - 14 Cm</t>
  </si>
  <si>
    <t>Alvenaria Embasamento Bloco Concreto Estrutural 19X19X39Cm Classe A</t>
  </si>
  <si>
    <t>Imperm Resp Alv Embas C/ Cim-Areia 1-3 Hidrofugo/Tinta Betuminosa</t>
  </si>
  <si>
    <t>Chapisco Rolado Para Superficies Lisas</t>
  </si>
  <si>
    <t>Pm-04 Porta De Madeira Sarrafeada P/ Pint. Bat. Madeira L=82Cm</t>
  </si>
  <si>
    <t>Pm-05 Porta De Madeira Sarrafeada P/ Pint. Bat. Madeira L=92Cm</t>
  </si>
  <si>
    <t>Pm-82 Porta De Correr Acessivel Sarraf.Maciça P/Pintura(L=111Cm)</t>
  </si>
  <si>
    <t>Pm-74 Porta Sarrafeado Maciço P/Boxes L=62Cm-Completa</t>
  </si>
  <si>
    <t>Lousa Quadriculada L=4.61M Mod. Lg-01</t>
  </si>
  <si>
    <t>Bs-05 Bancada Para Cozinha - Granito Polido 20Mm</t>
  </si>
  <si>
    <t>Ba-12 Balcão De Atendimento De Granito (210X60Cm)</t>
  </si>
  <si>
    <t>Ba-13 Balcao Atendimento - Granito</t>
  </si>
  <si>
    <t>Pr-08 Prateleira De Granito</t>
  </si>
  <si>
    <t>Mão-Francesa Em Aço, Abas Iguais 30 Cm, Capacidade Mínima 60 Kg, Branco  Fornecimento E Instalação. Af_11/2016</t>
  </si>
  <si>
    <t>Pr-03 Prateleira De Granilite - L=30Cm</t>
  </si>
  <si>
    <t>Pr-09 Prateleira Em Granilite - L=55Cm</t>
  </si>
  <si>
    <t>Bc-23 Banco De Granito 2Cm Com Borda Arredondada Para Vestiário</t>
  </si>
  <si>
    <t>Gs-03 Guiche De Secretaria/Janela De 2 Folhas</t>
  </si>
  <si>
    <t>Grade De Proteção Para Caixilhos</t>
  </si>
  <si>
    <t>Ea-15 Janela De Aluminio - 1,80 X 0,60 M</t>
  </si>
  <si>
    <t>Ea-13 Janela De Aluminio - 1,80 X 1,50 M</t>
  </si>
  <si>
    <t>Ea-18 Janela De Aluminio (Ventilacao Cruzada) L= 180 Cm</t>
  </si>
  <si>
    <t>Caixilho Fixo Tipo Veneziana Em Alumínio Anodizado, Sob Medida - Branco</t>
  </si>
  <si>
    <t>Pf-30 Porta Em Chapa De Aço C/Vent.Perm (L=140Cm)</t>
  </si>
  <si>
    <t>Pf-17 Porta Em Chapa De Ferro L=102Cm</t>
  </si>
  <si>
    <t>Pc-01 Porta Corta-Fogo P90 L=90Cm Completa</t>
  </si>
  <si>
    <t>Tp-03 Tela De Proteção Arame Galvanizado Ondulado  - Requadro De Ferro</t>
  </si>
  <si>
    <t>Tp-12 Tela De Protecao Removivel</t>
  </si>
  <si>
    <t>Gr-01 Grade De Protecao Ferro Chato 1" X 1/4" Malha 15Cm X15Cm</t>
  </si>
  <si>
    <t>Gr-02 Grade De Protecao / Guiche (122X105 Cm) Ferro Chato 1/2" X 1/8"</t>
  </si>
  <si>
    <t>Tc-06 Tampa Em Grelha De Ferro Galvanizado P/ Canaleta (20Cm)</t>
  </si>
  <si>
    <t>Co-34 Corrimão Duplo Aço Galvanizado Com Pintura Esmalte.</t>
  </si>
  <si>
    <t>Co-42 Guarda-Corpo Com Chapa Perfurada H=130Cm Aço Galvanizado Com Pintura Esmalte</t>
  </si>
  <si>
    <t>Fornecimento E Montagem De Estrutura Metalica Com Aço Resistente A Corrosao (Astm A709/A588)</t>
  </si>
  <si>
    <t>Fechamento Telha Perf Galvalume / Aco Galv Trapez H=35Mm E=0,65Mm Pint Po 2 Faces  Ø Furo Ate 3,17Mm Area Perfurada Até 40%</t>
  </si>
  <si>
    <t>Co-28 Corrimão Duplo Com Montante Vertical Aço Inox Fornecido E Instalado</t>
  </si>
  <si>
    <t>Co-37 Corrimão Simples Aço Galvanizado Com Pintura Esmalte</t>
  </si>
  <si>
    <t>Co-41 Guarda-Corpo Com Chapa Perfurada H=110Cm  Aço Galvanizado Com Pintura Esmalte</t>
  </si>
  <si>
    <t>Esmalte Em Estrutura Metalica</t>
  </si>
  <si>
    <t>Brise Metálico Fixo Em Chapa Lisa Aluzinc Pré-Pintada, Formato Ogiva, Lâmina Frontal De 200 Mm</t>
  </si>
  <si>
    <t>Ep-01 Espelho</t>
  </si>
  <si>
    <t>Vidro Impresso Incolor (E=4Mm)</t>
  </si>
  <si>
    <t>Espelho De Cristal 6Mm Lapidado Inclusive Fixação Com Cola Adesiva.</t>
  </si>
  <si>
    <t>Rufo Liso De Aco Galv Natural E=0,65Mm Corte Ate 400Mm</t>
  </si>
  <si>
    <t>Telha Galvalume / Aco Galv Sanduiche  E=30Mm (Pur) / (Pir)  Trapez H=40Mm Nas Duas Faces  E= 0,50Mm Com Pint Faces Aparentes.</t>
  </si>
  <si>
    <t>Telhas Em Policarbonato Alveolar 6Mm Com Estrutura Metálica Galvanizada Instalada</t>
  </si>
  <si>
    <t>Alvenaria De Embasamento Em Bloco De Concreto De 19 X 19 X 39 Cm - Classe A</t>
  </si>
  <si>
    <t>Calha Ou Agua Furtada Em Chapa Galv. N 24 - Corte 0,50M</t>
  </si>
  <si>
    <t>Face Externa De Calhas/Condutores Com Tinta Sintetica (Esmalte)</t>
  </si>
  <si>
    <t>Face Interna De Calhas Com Tinta Betuminosa</t>
  </si>
  <si>
    <t>Face Aparente De Rufos/Rincoes Com Tinta Betuminosa</t>
  </si>
  <si>
    <t>Cumeeira Aco Galv Pint Po/Coil-Coating Perfil Trapez H=100Mm  E=0,65Mm</t>
  </si>
  <si>
    <t>Impermeabilizacao Com Manta Asfaltica Pre Fabricada 4Mm</t>
  </si>
  <si>
    <t>Concreto Usinado Não Estrutural Mínimo 200 Kg Cimento / M³</t>
  </si>
  <si>
    <t>Argamassa Para Proteçao Mecanica Sobre Superficie Impermeabilizada Traço 1:4 Espessura 3Cm</t>
  </si>
  <si>
    <t>Impermeabil Reserv.Enterrado Com Argamassa Polimerica Semiflexivel Com Aplicação 4 Demãos</t>
  </si>
  <si>
    <t>Ag-06 Abrigo Para Gas Com 6 Cilindros De 45 Kg</t>
  </si>
  <si>
    <t>Protecao Anticorrosiva Para Ramais Sob A Terra</t>
  </si>
  <si>
    <t>Protecao Mecanica Para Ramais Sob Aterra</t>
  </si>
  <si>
    <t>Vg-01 Valvula E Regulador De Pressao De Gas</t>
  </si>
  <si>
    <t>Cimbramento Em Perfil Metálico Para Obras De Arte</t>
  </si>
  <si>
    <t>Servicos Em Abrigo E Rede De Gas</t>
  </si>
  <si>
    <t>Ac-08 Abrigo E Cavalete De 2" Completo 245X110X40Cm</t>
  </si>
  <si>
    <t>Tubo Pvc Rígido Junta Soldável De 25 Incl Conexões</t>
  </si>
  <si>
    <t>Tubo Pvc Rígido Junta Soldável De 32 Incl Conexões</t>
  </si>
  <si>
    <t>Tubo Pvc Rígido Junta Soldável De 40 Incl Conexões</t>
  </si>
  <si>
    <t>Tubo Pvc Rígido Junta Soldável De 50 Incl Conexões</t>
  </si>
  <si>
    <t>Descimbramento Em Madeira</t>
  </si>
  <si>
    <t>Tubo Pvc Rígido Junta Soldável De 85 Incl Conexões</t>
  </si>
  <si>
    <t>Tubo Pvc Rígido Junta Soldável De 110 Incl Conexões</t>
  </si>
  <si>
    <t>Servicos Em Rede De Agua Fria</t>
  </si>
  <si>
    <t>Registro De Gaveta Bruto Dn 32Mm (1 1/4")</t>
  </si>
  <si>
    <t>Registro De Gaveta Bruto Dn 50Mm (2")</t>
  </si>
  <si>
    <t>Registro De Gaveta Bruto Dn 100Mm (4")</t>
  </si>
  <si>
    <t>Registro De Gaveta Com Canopla Cromada Dn 20Mm (3/4")</t>
  </si>
  <si>
    <t>Registro De Gaveta Com Canopla Cromada Dn 25Mm (1")</t>
  </si>
  <si>
    <t>Registro De Pressao C/ Canopla Cromada Dn 20Mm (3/4")</t>
  </si>
  <si>
    <t>Valvula De Descarga C/ Reg Incorp Dn=40Mm(1 1/2) Acab Antivandalismo</t>
  </si>
  <si>
    <t>Conj Motor-Bomba (Centrifuga) 4 Hp (31200 L/H - 20 Mca)</t>
  </si>
  <si>
    <t>Valvula De Retencao Horizontal De Bronze De 1.1/4"</t>
  </si>
  <si>
    <t>Valvula De Retencao De Pe Com Crivo De Bronze De 1.1/2"</t>
  </si>
  <si>
    <t>Torneira De Boia Em Latao (Boia Plast) Dn 25Mm (1")</t>
  </si>
  <si>
    <t>Torneira De Boia Em Latao (Boia Plast) Dn50Mm (2")</t>
  </si>
  <si>
    <t>Filtro Pressao Cuno (Aqualar)C/Elem Filtrante Carvao E Cel 360/L/H</t>
  </si>
  <si>
    <t>unxkm</t>
  </si>
  <si>
    <t>Tj-03 Torneira De Jardim</t>
  </si>
  <si>
    <t>Tubo Aco Galvaniz Nbr5580-Cl Media, Dn65Mm (2 1/2")- Incl Conexoes</t>
  </si>
  <si>
    <t>Tubo Aco Galvaniz Nbr5580-Cl Media, Dn80Mm (3")-Incl Conexoes</t>
  </si>
  <si>
    <t>Servicos Em Rede De Incendio</t>
  </si>
  <si>
    <t>Registro De Gaveta Bruto Dn 65Mm (2 1/2")</t>
  </si>
  <si>
    <t>Registro De Gaveta Bruto Dn 80Mm (3")</t>
  </si>
  <si>
    <t>Registro Globo Angular Amarelo 2 1/2"</t>
  </si>
  <si>
    <t>Registro De Recalque No Passeio (Rr-01)</t>
  </si>
  <si>
    <t>Valvula De Retencao Vert.Bronze Tipo Leve De 2 1/2"</t>
  </si>
  <si>
    <t>Valvula De Retencao Vert.Bronze Tipo Leve De 3"</t>
  </si>
  <si>
    <t>Ah-04 Abrigo Para Hidrante Com Mangueira 1 1/2"  E Esguicho Regulavel</t>
  </si>
  <si>
    <t>Esguicho De Latao C/Engate Rapido Orificio De 1/2"</t>
  </si>
  <si>
    <t>Valvula Retencao Horiz Bronze De 2 1/2"</t>
  </si>
  <si>
    <t>Extintores Manuais De Co2 Capacidade 4Kg</t>
  </si>
  <si>
    <t>Extintores Manuais De Co2 Com Capacidade De 6 Kg</t>
  </si>
  <si>
    <t>Extintores Manuais De Agua Pressurizada Cap De 10 L</t>
  </si>
  <si>
    <t>Conj Motor-Bomba (Centrifuga) 5 Hp (31200 L/H -20 Mca)</t>
  </si>
  <si>
    <t>Treinamento Básico Para Brigada De Incêndio Incluso Equipamentos (Por Participante)</t>
  </si>
  <si>
    <t>Botoeira Para Acionamento Da Bomba De Incendio</t>
  </si>
  <si>
    <t>Si-03 Placa De Sinalização De Ambiente 200X200Mm (Parede Interna)</t>
  </si>
  <si>
    <t>Tubo Pvc Normal "Sn" Junta Soldável/Elástica Dn 40 Incl Conexões</t>
  </si>
  <si>
    <t>Tubo Pvc Normal "Sn" Junta Elástica Dn 50 Incl Conexões</t>
  </si>
  <si>
    <t>Tubo Pvc Normal "Sn" Junta Elástica Dn 75 Incl Conexões</t>
  </si>
  <si>
    <t>Tubo Pvc Normal "Sn" Junta Elástica Dn 100 Incl Conexões</t>
  </si>
  <si>
    <t>Tubo Pvc Normal "Sn" Junta Elástica Dn 150 Incl Conexões</t>
  </si>
  <si>
    <t>Servicos Em Rede De Esgoto</t>
  </si>
  <si>
    <t>Caixa Sifonada De Pvc Dn 100X150X50Mm C/Grelha Pvc Cromado</t>
  </si>
  <si>
    <t>Caixa Sifonada De Pvc Dn 150X150X50Mm C/Grelha Metalica</t>
  </si>
  <si>
    <t>Terminal De Ventilacao Em Pvc P/ Esgoto Dn 75Mm (3")</t>
  </si>
  <si>
    <t>Transporte C/Caminhao Ate 6T. Dist.Ate 100Km C/Motorista E 2 Ajudantes.</t>
  </si>
  <si>
    <t>Transporte C/Caminhao Ate 6T. Dist. De 101Km Ate 300Km C/Motorista E 2 Ajudantes.</t>
  </si>
  <si>
    <t>Guindaste Hidráulico Autopropelido, Com Lança Telescópica 40 M, Capacidade Máxima 60 T, Potência 260 Kw - Chp Diurno. Af_03/2016</t>
  </si>
  <si>
    <t>Ca-10 Caixa De Areia 50X50 Cm Para Aguas Pluviais</t>
  </si>
  <si>
    <t>Cg-01 Caixa De Gordura Em Alvenaria</t>
  </si>
  <si>
    <t>Ci-01 Caixa De Inspecao 60X60Cm Para Esgoto</t>
  </si>
  <si>
    <t>Tubo De Pvc Reforçado "Sr" Junta Elástica Dn 100 Incl Conexões</t>
  </si>
  <si>
    <t>Tubo De Pvc Reforçado "Sr" Junta Elástica Dn 150 Incl Conexões</t>
  </si>
  <si>
    <t>Grelha Hemisferica De Ferro Fundido Dn 100Mm (4")</t>
  </si>
  <si>
    <t>Servicos Em Rede De Aguas Pluviais</t>
  </si>
  <si>
    <t>Tinta Latex Standard</t>
  </si>
  <si>
    <t>Poço De Retenção De Água Pluvial Ø 3,00M Com Fundo De Brita</t>
  </si>
  <si>
    <t>Tampa Pré-Moldada Ø 3,00M Para Poço De Retenção De A.P. Com Tampa De Inspeção Ø 0,60M</t>
  </si>
  <si>
    <t>Lt-06 Lavatório Coletivo Com Torneira Antivandalismo</t>
  </si>
  <si>
    <t>Bacia Sifonada De Louca Branca (Vdr 6L) C/ Assento</t>
  </si>
  <si>
    <t>Lavatorio De Louca Branca Sem Coluna C/ Torneira De Fecham Automatico</t>
  </si>
  <si>
    <t>Tanque De Louca Branca,Pequeno C/Coluna</t>
  </si>
  <si>
    <t>Br-05 Trocador Acessível</t>
  </si>
  <si>
    <t>Br-06 Chuveiro Acessivel</t>
  </si>
  <si>
    <t>Br-03  Conjunto Lavatorio E Bacia Acessiveis</t>
  </si>
  <si>
    <t>Cc-01 Cuba Inox (60X50X30Cm) Inclusive Válvula Americana-Granito</t>
  </si>
  <si>
    <t>Cc-04 Cuba Dupla Inox (102X40X25Cm) Inclusive Válvula Americana-Granito</t>
  </si>
  <si>
    <t>Bb-02 Bebedouro Acessível Água Refrigerada Pressão Mínima 8Mca - Fornecido E Instalado</t>
  </si>
  <si>
    <t>Chuveiro Antivandalismo</t>
  </si>
  <si>
    <t>Ft-02 Filtro Para Agua Potavel</t>
  </si>
  <si>
    <t>Mt-04 Mictorio Coletivo</t>
  </si>
  <si>
    <t>Ar Condicionado A Frio, Tipo Split Parede Com Capacidade De 30.000 Btu/H</t>
  </si>
  <si>
    <t>Dps - Dispositivo Protecao Contra Surtos (Telefonia)</t>
  </si>
  <si>
    <t>Dps - Dispositivo Protecao Contra Surtos (Energia)</t>
  </si>
  <si>
    <t>Forma Plana Em Compensado Para Obra De Arte, Sem Cimbramento</t>
  </si>
  <si>
    <t>Conjunto Para Entrada De Telefone  Na Entrada De Energia</t>
  </si>
  <si>
    <t>Chave Seccionadora Nh C/ Carga 3X250A Tam 01 C/ Fusiveis</t>
  </si>
  <si>
    <t>Disjuntor Bipolar Termomagnetico 2X10A A 2X50A</t>
  </si>
  <si>
    <t>Disjuntor Tripolar Termomagnetico 3X10A A 3X50A</t>
  </si>
  <si>
    <t>Disjuntor Tripolar Termomagnetico 3X125A A 3X225A</t>
  </si>
  <si>
    <t>Servicos De Entrada De Baixa Tensao</t>
  </si>
  <si>
    <t>Cabo De 4 Mm2 - 1000V De Isolação</t>
  </si>
  <si>
    <t>Cabo De 6 Mm2 - 1000V De Isolação</t>
  </si>
  <si>
    <t>Cabo De 10 Mm2 - 1000V De Isolação</t>
  </si>
  <si>
    <t>Cabo De 16 Mm2 - 1000V De Isolação</t>
  </si>
  <si>
    <t>Cabo De 35 Mm2 - 1000V De Isolação</t>
  </si>
  <si>
    <t>Eletroduto De Pvc Rigido Roscavel De 25Mm - Incl Conexoes</t>
  </si>
  <si>
    <t>Eletroduto De Pvc Rigido Roscavel De 32Mm - Incl Conexoes</t>
  </si>
  <si>
    <t>Eletroduto De Pvc Rigido Roscavel De 40Mm - Incl Conexoes</t>
  </si>
  <si>
    <t>Eletroduto De Pvc Rigido Roscavel De 50Mm - Incl Conexoes</t>
  </si>
  <si>
    <t>Eletroduto De Pvc Rigido Roscavel De 60Mm - Incl Conexoes</t>
  </si>
  <si>
    <t>Eletroduto De Pvc Rigido Roscavel De 85Mm - Incl Conexoes</t>
  </si>
  <si>
    <t>Eletroduto De Pvc Rigido Roscavel De 110Mm -Incl Conexoes</t>
  </si>
  <si>
    <t>Quadro Geral-Barramento De 100 A</t>
  </si>
  <si>
    <t>Forma Em Tubo De Papelão Com Diâmetro De 40 Cm</t>
  </si>
  <si>
    <t>Terra Completo 1 Haste Ø 19Mm Com Caixa De Inspeção</t>
  </si>
  <si>
    <t>Disjuntor Unipolar Termomagnetico 1X10A 1X30A</t>
  </si>
  <si>
    <t>Servicos De Quadro Geral</t>
  </si>
  <si>
    <t>Quadro Distribuicao, Disj. Geral 80A P/ 22 A 26 Disjs.</t>
  </si>
  <si>
    <t>Quadro Distribuicao, Disj. Geral 100A P/ 28 A 42 Disjs.</t>
  </si>
  <si>
    <t>Quadro Comando Para Conjunto Motor Bomba Trifasico De 7,5 Hp</t>
  </si>
  <si>
    <t>Quadro Comando Para Bomba De Incendio Trifasico De 5 Hp</t>
  </si>
  <si>
    <t>Interruptor Automatico Diferencial (Dispositivo Dr) 40A/30 Ma</t>
  </si>
  <si>
    <t>Caixa De Passagem Chapa Tampa Parafusada De 15X15X8 Cm</t>
  </si>
  <si>
    <t>Quadro Em Chapa Com Porta E Fechadura (Telebras) De 40X40X12Cm</t>
  </si>
  <si>
    <t>Quadro Em Chapa Com Porta E Fechadura (Telebras) De 60X60X12Cm</t>
  </si>
  <si>
    <t>Cabo De 2,5Mm2 - 750V De Isolação</t>
  </si>
  <si>
    <t>Tomada De Piso 2P+T Padrao Nbr 14136 Corrente 10A-250V - Eletrod. Pvc Ø 25Mm Amarelo.</t>
  </si>
  <si>
    <t>Ponto Seco Para Telefone - Eletrod. Pvc Ø 25Mm Amarelo.</t>
  </si>
  <si>
    <t>Botao Para Campainha - Eletrod. Pvc Ø 25Mm Amarelo.</t>
  </si>
  <si>
    <t>Interruptor 1 Tecla Bipolar Simples Caixa 4"X2"- Eletr Pvc Rigido</t>
  </si>
  <si>
    <t>Tomada 2P+T Padrao Nbr 14136 Corrente 10A-250V-Eletr. Pvc Rígido</t>
  </si>
  <si>
    <t>Cigarra Para Chamada De Aula - Eletroduto De Pvc</t>
  </si>
  <si>
    <t>Ponto Seco P/Instalacao De Som/Tv/Alarme/Logica - Eletroduto Pvc</t>
  </si>
  <si>
    <t>Tomada 2P+T Padrao Nbr 14136, Corrente 20A-250V-Eletr.Pvc Rigido</t>
  </si>
  <si>
    <t>Il-42 Luminaria C/ Difusor Transparente P/ Lampada Fluor (2X32W)</t>
  </si>
  <si>
    <t>Il-58 Iluminacao P/ Quadra De Esp. Cob. Lamp. Vapor Metalico (1X250W)</t>
  </si>
  <si>
    <t>Il-05 Arandela Blindada</t>
  </si>
  <si>
    <t>Il-60 Luminaria De Sobrepor C/Refletor E Aletas P/Lamp.Fluorescente (2X32W)</t>
  </si>
  <si>
    <t>Il-83 Iluminação Autonoma De Emergência - Led</t>
  </si>
  <si>
    <t>Centro De Luz Em Caixa Fm Eletroduto De Pvc</t>
  </si>
  <si>
    <t>Il-52 Luminaria P/ Vapor De Sodio 1X150W Em Poste Tub 7M</t>
  </si>
  <si>
    <t>Il-06 Luz De Obstaculo Com Lampada</t>
  </si>
  <si>
    <t>Caixa Estampada 4" X 4"</t>
  </si>
  <si>
    <t>Espelho De 4'X2'</t>
  </si>
  <si>
    <t>Condulete De 1 1/2"</t>
  </si>
  <si>
    <t>Condulete De 2"</t>
  </si>
  <si>
    <t>Condulete De 3/4"</t>
  </si>
  <si>
    <t>Instalação De Ventilador De Parede Vn-02</t>
  </si>
  <si>
    <t>Cabo De 25 Mm2 - 1000V De Isolação</t>
  </si>
  <si>
    <t>Cabo De 70 Mm2 - 1000V De Isolação</t>
  </si>
  <si>
    <t>Cabo De 240 Mm2 - 1000V De Isolação</t>
  </si>
  <si>
    <t>Il-63 Luminaria De Embutir C/ Refletor E Aletas P/ Lamp. Fluorescente (4X16W)</t>
  </si>
  <si>
    <t>Quadro Geral - Cabo De Cobre Nu De 50 Mm2</t>
  </si>
  <si>
    <t>Barra Chata Aco Galvanizado (3/4"X1/8") - Captor P/ Para Raios</t>
  </si>
  <si>
    <t>Terra Simples - 1 Haste Com Caixa De Inspeção E Tampa De Concreto</t>
  </si>
  <si>
    <t>Conexao Exotermica Cabo/Cabo</t>
  </si>
  <si>
    <t>Conexao Exotermica Cabo/Haste</t>
  </si>
  <si>
    <t>Conexao Exotermica Em Estrutura Metalica</t>
  </si>
  <si>
    <t>Relatorio De Inspeçao E Mediçao Com Laudo Tecnico Do Sistema De Proteçao Contra Descargas Atmosfericas Conforme Nbr 5419</t>
  </si>
  <si>
    <t>Isolamento Com Lona Preta</t>
  </si>
  <si>
    <t>Tela Q-92 Para Piso De Concreto</t>
  </si>
  <si>
    <t>Alvenaria Auto-Portante: Bloco Concreto Estrutural De 19X19X39Cm Classe B</t>
  </si>
  <si>
    <t>Caixilhos De Ferro -Fixo Com Ventilacao Permanente</t>
  </si>
  <si>
    <t>Esmalte Em Esquadrias De Ferro</t>
  </si>
  <si>
    <t>Fe-02  Fechamento Para Setorizaçao (Gradil Eletrofundido)</t>
  </si>
  <si>
    <t>Portão Basculante Em Gradil Eletrofundido</t>
  </si>
  <si>
    <t>Laje Pre-Fabricada Unid C/Vigotas Protendidas Lp12-100Kgf/M2</t>
  </si>
  <si>
    <t>Poste De Concreto Tubular Oco De 7 M De Compr C/ Janela Isnpecao</t>
  </si>
  <si>
    <t>Servicos De Ligacoes Em Tensao Primaria</t>
  </si>
  <si>
    <t>Bucha Para Passagem Interna/Externa Com Isolacao Para 15 Kv</t>
  </si>
  <si>
    <t>Sela Para Cruzeta De Madeira</t>
  </si>
  <si>
    <t>Cruzeta De Madeira De 2400 Mm</t>
  </si>
  <si>
    <t>Mao Francesa De 700 Mm</t>
  </si>
  <si>
    <t>Chave Fusivel Indic 'Matheus' P/100 A/15 Kv Ruptura 1200A Poste/Estal</t>
  </si>
  <si>
    <t>Mufla Terminal Unipolar Externa P/ Cabo Isolação Xlpe 15Kv Ate 35Mm2</t>
  </si>
  <si>
    <t>Cabo Seco Tripolar (Thv Sintenax) 3X25 Mm2 / 15Kv</t>
  </si>
  <si>
    <t>Eletrod Aco Galv Quente (Nbr5624) 80Mm(3") Incl Conexoes</t>
  </si>
  <si>
    <t>Isolador Tipo Pino Para 15 Kv, Inclusive Pino, Instalado Em Cabine</t>
  </si>
  <si>
    <t>Terminal Ou Conector Para Vergalhao De Cobre De 3/8" (10 Mm2)</t>
  </si>
  <si>
    <t>Mufla Terminal Unipolar Interna P/ Cabo Isolação Xlpe 15Kv Ate 35Mm2</t>
  </si>
  <si>
    <t>Tapete De Borracha De 100 X 100 X 0,5 Cm</t>
  </si>
  <si>
    <t>Luva De Borracha Para A.T. 20 Kv</t>
  </si>
  <si>
    <t>pr</t>
  </si>
  <si>
    <t>Vara Manopla De Fenolite De 2,70 M P/ Chave Seccionadora - 15 Kv</t>
  </si>
  <si>
    <t>Transf-Pot 300 Kva-M.T.13,2 Kv(5%)B.T. 220/127(5%) Em Cabine</t>
  </si>
  <si>
    <t>Placa De Aviso Em Cabine Primaria</t>
  </si>
  <si>
    <t>Outros Servicos Em Alta Tensao - Conservacao</t>
  </si>
  <si>
    <t>Chave Seccionadora Tripolar Seca Para 200A/15 Kv C/ Cmd Prolongado</t>
  </si>
  <si>
    <t>Vergalhao De Cobre De 3/8" (10Mm)</t>
  </si>
  <si>
    <t>Terminal Ou Conector De Pressao Para Cabo 50Mm</t>
  </si>
  <si>
    <t>Barra De Cobre Para Neutro - 100 A</t>
  </si>
  <si>
    <t>Caixa Em Chapa De Aço 16 Com Porta E Fecho</t>
  </si>
  <si>
    <t>Interruptor De 1 Tecla Simples Em Cx.4"X2"-Eletrod.Aço Galv.A Quente</t>
  </si>
  <si>
    <t>Tomada 2P+T Padrao Nbr 14136 Corrente 20A-250V  - Eletrod. Pvc Ø 25Mm Amarelo.</t>
  </si>
  <si>
    <t>Il-77 Luminária De Sobrepor C/Difusor Transp. P/Lampadas Fluor. (2X28W)</t>
  </si>
  <si>
    <t>Quadro Geral - Disjuntor Termo Magnetico 3X600A</t>
  </si>
  <si>
    <t>Forro De Gesso Acartonado Incl Estrutura</t>
  </si>
  <si>
    <t>Forro Placa Mineral Nrc 0,65 Sahara Incl.Perfis Fornec/Inst.</t>
  </si>
  <si>
    <t>Emboco Desempenado</t>
  </si>
  <si>
    <t>Emboco</t>
  </si>
  <si>
    <t>Revestimento Com Azulejos Lisos, Branco Brilhante</t>
  </si>
  <si>
    <t>Revestimento Com Pastilhas Esmaltadas 5,0X 5,0 Cm</t>
  </si>
  <si>
    <t>Andaime - Fachada - Aluguel Mensal</t>
  </si>
  <si>
    <t>Caixilho Em Alumínio Para Pele De Vidro, Tipo Fachada</t>
  </si>
  <si>
    <t>Vidro Laminado Temperado Incolor De 8Mm</t>
  </si>
  <si>
    <t>Película De Controle Solar Refletiva Na Cor Prata, Para Aplicação Em Vidros</t>
  </si>
  <si>
    <t>Revestimento Em Placas De Alumínio Composto "Acm", Espessura De 4 Mm E Acabamento Em Pvdf</t>
  </si>
  <si>
    <t>Argamassa De Regularizacao Cim/Areia 1:3 Esp=2,50Cm</t>
  </si>
  <si>
    <t>Argamassa De Regularizacao Cim/Areia 1:3 C/ Imperm. Esp=2,50Cm</t>
  </si>
  <si>
    <t>Piso De Concreto Liso-Fundacao Direta Fck-25 Mpa</t>
  </si>
  <si>
    <t>Soalho De Tabua 20X2Cm  Macho-Femea G1-C6   (Somente Tabuas)</t>
  </si>
  <si>
    <t>Piso Vinilico De 3,2Mm De Espessura</t>
  </si>
  <si>
    <t>Porcelanato Esmaltado</t>
  </si>
  <si>
    <t>Ladrilho Hidraulico 25X25 E=2Cm - Piso Tatil De Alerta</t>
  </si>
  <si>
    <t>Ladrilho Hidraulico 25X25 E=2Cm - Piso Tatil Direcional</t>
  </si>
  <si>
    <t>Et-05 Estrado De Polipropileno</t>
  </si>
  <si>
    <t>Raspagem Com Calafetacao E Aplicacao De Cera</t>
  </si>
  <si>
    <t>So-14 Soleira Rampada Desnivel Ate 2Cm (Cimentado / Alvenaria 15,5Cm)</t>
  </si>
  <si>
    <t>So-15 Soleira Rampada Desnivel Ate 2Cm (Cimentado / Alvenaria 22Cm)</t>
  </si>
  <si>
    <t>So-23 Soleira De Granito Em Nivel 1 Peça (L=19 A 22Cm)</t>
  </si>
  <si>
    <t>Rodape Porcelanato Esmaltado 7Cm</t>
  </si>
  <si>
    <t>Rodapé Em Porcelanato Técnico Antiderrapante Para Área Interna, Grupo De Absorção Bia, Assentado Com Argamassa Colante Industrializada, Rejuntado</t>
  </si>
  <si>
    <t>Rodape Vinilico De 7,5 Cm Simples</t>
  </si>
  <si>
    <t>Rodape De Madeira De 7X1,5Cm G1-C4</t>
  </si>
  <si>
    <t>Pe-02 Peitoril</t>
  </si>
  <si>
    <t>Esmalte</t>
  </si>
  <si>
    <t>Tinta Latex Standard Com Massa Niveladora</t>
  </si>
  <si>
    <t>Faixa Antiderrapante A Base De Res.E Areia Quartzosa L=4Cm</t>
  </si>
  <si>
    <t>Primer P/ Galvanizados (Galvit/Similar) - Esquadrias</t>
  </si>
  <si>
    <t>Esmalte Em Cercas Portoes E Gradis</t>
  </si>
  <si>
    <t>Esmalte Com Massa Niveladora Em Esquadrias De Madeira</t>
  </si>
  <si>
    <t>Latex Em Elemento Vazado</t>
  </si>
  <si>
    <t>Tinta Latex Para Piso</t>
  </si>
  <si>
    <t>Verniz Acrilico Base Solvente Com 1 Demao Primer +2 Demaos Verniz Acrilico Base Solvente</t>
  </si>
  <si>
    <t>Pintura De Linhas Demarcatorias De Quadra De Esportes</t>
  </si>
  <si>
    <t>Si-11 Sinalização Horizontal Para Vaga Acessivel</t>
  </si>
  <si>
    <t>Elevador 3 Paradas Maq Conjugada Porta Unilateral (Acessib)</t>
  </si>
  <si>
    <t>Fd-24 Fechamento De Divisa Com Gradil Eletrofundido / Broca (H=235Cm)</t>
  </si>
  <si>
    <t>Fd-16 Fechamento Divisa/Bl Concreto/Revest Chapisco Fino H=235Cm/Broca</t>
  </si>
  <si>
    <t>Pt-41 Portao Em Chapa De Aco (300X235Cm)</t>
  </si>
  <si>
    <t>Pt-38 Portao Em Gradil Eletrofundido (345X230Cm)</t>
  </si>
  <si>
    <t>Pt-35 Portao Gradil Eletrofundido / Pilarete Metalico (300X235Cm)</t>
  </si>
  <si>
    <t>Pt-37 Portao Gradil Eletrofundido / Pilarete Metalico (180X235Cm)</t>
  </si>
  <si>
    <t>Pt-31 Portao Gradil Eletrofundido / Pilarete De Concreto (300X235Cm)</t>
  </si>
  <si>
    <t>Pt-32 Portao Gradil Eletrofundido / Pilarete De Concreto (180X185Cm)</t>
  </si>
  <si>
    <t>Pt-33 Portao Gradil Eletrofundido / Pilarete De Concreto (180X235Cm)</t>
  </si>
  <si>
    <t>Piso De Concreto Desempenado C/ Requadro 1.80Cm E=6Cm</t>
  </si>
  <si>
    <t>Boca De Lobo Em Alvenaria Tijolo Macico, Revestida C/ Argamassa De Cimento E Areia 1:3, Sobre Lastro De Concreto 10Cm E Tampa De Concreto Armado</t>
  </si>
  <si>
    <t>Ga-03 Guia E Sarjeta Tipo Pmsp</t>
  </si>
  <si>
    <t>Ga-01 Guia Leve Ou Separador De Pisos</t>
  </si>
  <si>
    <t>Grama Esmeralda Em Placas</t>
  </si>
  <si>
    <t>Ca-22 Canaleta De Aguas Pluviais Em Concreto (30Cm)</t>
  </si>
  <si>
    <t>Tc-05 Tampa De Concreto P/ Canaleta Ap (35Cm)</t>
  </si>
  <si>
    <t>Bc-25 Banco De Concreto Pre-Fabricado (L=216Cm)</t>
  </si>
  <si>
    <t>Ap-02 Protetor Para Arvores</t>
  </si>
  <si>
    <t>Forração Lambari-Roxo</t>
  </si>
  <si>
    <t>Cipó De São João H=0,50 A 0,70M</t>
  </si>
  <si>
    <t>Cumeeira Normal Em Cimento Reforçado Com Fio Sintético Crfs - Perfil Ondulado</t>
  </si>
  <si>
    <t>Arbusto Ave-Do-Paraíso H=0,50 A 0,70M</t>
  </si>
  <si>
    <t>Forracao - Lirio Amarelo</t>
  </si>
  <si>
    <t>Forracao - Clorofito</t>
  </si>
  <si>
    <t>Palmeira Indaiá H=1,50 A 2,00M</t>
  </si>
  <si>
    <t>Cumeeira Normal Em Cimento Reforçado Com Fio Sintético Crfs - Perfil Trapezoidal 44 Cm</t>
  </si>
  <si>
    <t>Árvore Ornamental Mulungu-Do-Litoral (Suinã) H=2,00M</t>
  </si>
  <si>
    <t>Árvore Ornamental Aldrago H=2,00M</t>
  </si>
  <si>
    <t>Árvore Ornamental Aroeira-Salsa H=2,00M</t>
  </si>
  <si>
    <t>Árvore Ornamental Cedro-Rosa (Cedro) H=2,00M</t>
  </si>
  <si>
    <t>Laje Pre-Fabricada Vigota Trelicada Unidirecional Lt12-100Kgf/M2</t>
  </si>
  <si>
    <t>Concreto Dosado,Bombeado E Lançado Fck=20Mpa</t>
  </si>
  <si>
    <t>Argamassa De Regularizacao Cimento/Areia 1:3 E=2,50Cm</t>
  </si>
  <si>
    <t>Mb-03 Mastro Para Bandeiras</t>
  </si>
  <si>
    <t>Al-01 Abrigo Para Lixo</t>
  </si>
  <si>
    <t>Be-15 Bancada Laboratorio Com Prateleira</t>
  </si>
  <si>
    <t>Be-16 Bancada Laboratorio 2 Cubas 50X40X25Cm (L=180Cm)</t>
  </si>
  <si>
    <t>Qe-28 Quadra De Esportes/Piso Com Protecao Acustica Sobre Laje</t>
  </si>
  <si>
    <t>Qe-39 Tabela De Basquete (Laje Alveolar)</t>
  </si>
  <si>
    <t>Qe-43 Poste Para Rede Voleibol (Laje Alveolar)</t>
  </si>
  <si>
    <t>Qe-46 Trave De Futebol De Salao (Laje Alveolar)</t>
  </si>
  <si>
    <t>Pintura Epoxi Incluso Emassamento E Fundo Preparador</t>
  </si>
  <si>
    <t>Limpeza Da Obra</t>
  </si>
  <si>
    <t>Total de itens do orçamento</t>
  </si>
  <si>
    <t>Itens da curva ABC</t>
  </si>
  <si>
    <t>Carla</t>
  </si>
  <si>
    <t>Erica</t>
  </si>
  <si>
    <t>ver com Antonio se precisa de mais área</t>
  </si>
  <si>
    <t>quantidade levantada: 2110,2</t>
  </si>
  <si>
    <t>Tinta Latex Standard (Pintura preta - atrás da pele de vidro)</t>
  </si>
  <si>
    <t>13.06.02</t>
  </si>
  <si>
    <t>15.04.06</t>
  </si>
  <si>
    <t>15.04.07</t>
  </si>
  <si>
    <t>15.04.08</t>
  </si>
  <si>
    <t>15.04.09</t>
  </si>
  <si>
    <t>mesma quantidade dos lavatórios com coluna</t>
  </si>
  <si>
    <t>15.01.11</t>
  </si>
  <si>
    <t>15.01.12</t>
  </si>
  <si>
    <t>11.03.05</t>
  </si>
  <si>
    <t>11.01.03</t>
  </si>
  <si>
    <t>11.01.04</t>
  </si>
  <si>
    <t>11.01.05</t>
  </si>
  <si>
    <t>12.01.03</t>
  </si>
  <si>
    <t>12.01.04</t>
  </si>
  <si>
    <t>12.01.05</t>
  </si>
  <si>
    <t>Fizemos levantamento</t>
  </si>
  <si>
    <t>Disposição De Solo Na Cava De Carapicuíba Classificado Como Grupo 1 E 2 Do Parecer Técnico 004/11/Cetesb</t>
  </si>
  <si>
    <t>Siurb (Infra)-Jan/19</t>
  </si>
  <si>
    <t>02.01.03</t>
  </si>
  <si>
    <t>01.04.03</t>
  </si>
  <si>
    <t>01.04.04</t>
  </si>
  <si>
    <t>03.04.12</t>
  </si>
  <si>
    <t>Composição 7</t>
  </si>
  <si>
    <t>Composição 8</t>
  </si>
  <si>
    <t>Composição 9</t>
  </si>
  <si>
    <t>08.07.07</t>
  </si>
  <si>
    <t>46100</t>
  </si>
  <si>
    <t>Administração Local</t>
  </si>
  <si>
    <t>Transporte De Entulho, Para Distâncias Superiores Ao 20° Km</t>
  </si>
  <si>
    <t>Aterro Com Transporte Por Caminhao Nos Primeiros 100 M</t>
  </si>
  <si>
    <t>Escavação E Carga Mecanizada Para Exploração De Solo Em Jazida</t>
  </si>
  <si>
    <t>Laje Pre-Fabricada Painel Alveolar Concreto Protendido H15-100Kgf/M2</t>
  </si>
  <si>
    <t>Laje Pre-Fabricada Painel Alveolar Concreto Protendido H15-500Kgf/M2</t>
  </si>
  <si>
    <t>Tubo De Cobre P/ Gas Classe A S/Cost Dn=3/4 (22) Solda Foscoper</t>
  </si>
  <si>
    <t>Sistema De Aquecimento À Gás (Chuveiros)</t>
  </si>
  <si>
    <t>Sistema De Aquecimento - Piscina</t>
  </si>
  <si>
    <t>Sistema De Filtragem - Piscina</t>
  </si>
  <si>
    <t>Tc-11 Tampa De Concreto Pre-Moldada Perf. P/ Canaleta L=35Cm</t>
  </si>
  <si>
    <t>Canaleta De Concreto 1/2 Cana Dn 30Cm P/ Aguas Pluviais</t>
  </si>
  <si>
    <t>Revestimento Em Grama Sintética, Com Espessura De 20 A 32 Mm</t>
  </si>
  <si>
    <t>Gradil De Ferro Galvanizado Eletrofundido - Barra 25X2Mm - Malha 65X132Mm - Montante Com Distância De 1650Mm - Com Pintura</t>
  </si>
  <si>
    <t>Muro De Arrimo H=1,40M, Com Drenagem</t>
  </si>
  <si>
    <t>Muro De Arrimo H=2,50M, Com Drenagem</t>
  </si>
  <si>
    <t>Escavação Mecanizada De Valas Ou Cavas Com Profundidade De Até 4 M</t>
  </si>
  <si>
    <t>Carga E Remoção De Terra Até A Distância Média De 1 Km</t>
  </si>
  <si>
    <t>Espalhamento De Solo Em Bota-Fora Com Compactação Sem Controle</t>
  </si>
  <si>
    <t>Reaterro Compactado Mecanizado De Vala Ou Cava Com Compactador</t>
  </si>
  <si>
    <t>Transporte De Solo De 1ª E 2ª Categoria Por Caminhão Para Distâncias Superiores Ao 15° Km Até O 20° Km</t>
  </si>
  <si>
    <t>Escoramento De Solo Contínuo</t>
  </si>
  <si>
    <t>Escoramento De Solo Descontínuo</t>
  </si>
  <si>
    <t>Lastro De Pedra Britada</t>
  </si>
  <si>
    <t>Concreto Não Estrutural Executado No Local, Mínimo 150 Kg Cimento / M³</t>
  </si>
  <si>
    <t>Lastro E/Ou Fundação Em Rachão Mecanizado</t>
  </si>
  <si>
    <t>Base De Bica Corrida</t>
  </si>
  <si>
    <t>Tubo De Concreto (Pa-2), Dn= 500Mm</t>
  </si>
  <si>
    <t>Tubo De Concreto (Pa-1), Dn= 1200Mm</t>
  </si>
  <si>
    <t>Tubo De Concreto (Pa-2), Dn= 600Mm</t>
  </si>
  <si>
    <t>Tubo De Concreto (Pa-2), Dn= 800Mm</t>
  </si>
  <si>
    <t>Tubo De Concreto (Pa-2), Dn= 1000Mm</t>
  </si>
  <si>
    <t>Poço De Visita Em Alvenaria Tipo Pmsp - Balão</t>
  </si>
  <si>
    <t>Tampão Em Ferro Fundido, Diâmetro De 600 Mm, Classe C 250 (Ruptura &gt; 250 Kn)</t>
  </si>
  <si>
    <t>Boca De Lobo Simples Tipo Pmsp Com Tampa De Concreto</t>
  </si>
  <si>
    <t>Chaminé Para Poço De Visita Tipo Pmsp Em Alvenaria, Diâmetro Interno 70 Cm - Pescoço</t>
  </si>
  <si>
    <t>Demolição Mecanizada De Sarjeta Ou Sarjetão, Inclusive Fragmentação, Carregamento, Transporte Até 1 Quilômetro E Descarregamento</t>
  </si>
  <si>
    <t>Retirada Manual De Guia Pré-Moldada, Inclusive Limpeza, Carregamento, Transporte Até 1 Quilômetro E Descarregamento</t>
  </si>
  <si>
    <t>Demolição (Levantamento) Mecanizada De Pavimento Asfáltico, Inclusive Carregamento, Transporte Até 1 Quilômetro E Descarregamento</t>
  </si>
  <si>
    <t>Base De Brita Graduada</t>
  </si>
  <si>
    <t>Camada De Rolamento Em Concreto Betuminoso Usinado Quente - Cbuq</t>
  </si>
  <si>
    <t>Imprimação Betuminosa Ligante</t>
  </si>
  <si>
    <t>Imprimação Betuminosa Impermeabilizante</t>
  </si>
  <si>
    <t>Guia Pré-Moldada Reta Tipo Pmsp 100 - Fck 25 Mpa</t>
  </si>
  <si>
    <t>Sarjeta Ou Sarjetão Moldado No Local, Tipo Pmsp Em Concreto Com Fck 25 Mpa</t>
  </si>
  <si>
    <t>Fresagem De Pavimento Asfáltico Com Espessura Até 5 Cm, Inclusive Remoção Do Material Fresado Até 10 Quilômetros E Varrição</t>
  </si>
  <si>
    <t>Demolição Mecanizada De Concreto Armado, Inclusive Fragmentação E Acomodação Do Material</t>
  </si>
  <si>
    <t>Carregamento Mecanizado De Entulho Fragmentado, Com Caminhão À Disposição Dentro Da Obra, Até O Raio De 1 Km</t>
  </si>
  <si>
    <t>Concreto Usinado, Fck = 20 Mpa</t>
  </si>
  <si>
    <t>Lançamento, Espalhamento E Adensamento De Concreto Ou Massa Em Lastro E/Ou Enchimento</t>
  </si>
  <si>
    <t>Escavação E Carga Mecanizada Em Solo De 2ª Categoria, Em Campo Aberto</t>
  </si>
  <si>
    <t>Compactação De Aterro Mecanizado Mínimo De 95% Pn, Sem Fornecimento De Solo Em Campo Aberto</t>
  </si>
  <si>
    <t>Taxa De Mobilização E Desmobilização De Equipamentos Para Execução De Levantamento Topográfico</t>
  </si>
  <si>
    <t>Levantamento Planimétrico Cadastral Com Áreas Ocupadas Predominantemente Por Comunidades - Área Até 20.000 M² (Mínimo De 3.500 M²)</t>
  </si>
  <si>
    <t>44.02.062</t>
  </si>
  <si>
    <t>Tampo/bancada em granito, com frontão, espessura de 2 cm, acabamento polido</t>
  </si>
  <si>
    <t>44.03.315</t>
  </si>
  <si>
    <t>Torneira de mesa com bica móvel e alavanca</t>
  </si>
  <si>
    <t>66.08.324</t>
  </si>
  <si>
    <t>Câmera fixa colorida compacta com domo, para áreas internas e externas - 1,3 MP</t>
  </si>
  <si>
    <t>Switch Gigabit para servidor central com 24 portas frontais e 2 portas SFP, capacidade 10 / 100 / 1000 Mbps</t>
  </si>
  <si>
    <t>PROJETO EXECUTIVO (PRANCHA A1)</t>
  </si>
  <si>
    <t>02.01.04</t>
  </si>
  <si>
    <t>02.01.05</t>
  </si>
  <si>
    <t>TOTAL  COM BDI</t>
  </si>
  <si>
    <t>TOTAL GERAL COM BDI</t>
  </si>
  <si>
    <t>SIURB EDIF</t>
  </si>
  <si>
    <t>CDHU</t>
  </si>
  <si>
    <t xml:space="preserve"> Investimento:</t>
  </si>
  <si>
    <t>VALOR TOTAL S/BDI</t>
  </si>
  <si>
    <t>Eletroduto galvanizado conforme NBR13057 -  3/4´ com acessórios</t>
  </si>
  <si>
    <t>Monitor LCD ou LED colorido, tela plana de 21,5´</t>
  </si>
  <si>
    <t>200361</t>
  </si>
  <si>
    <t>REFORMA E ADEQUAÇÃO NO POSTO DE FISCALIZAÇÃO DA SECRETARIA DE DESENVOLVIMENTO URBANO E HABITAÇÃO</t>
  </si>
  <si>
    <t>REFORMA E ADEQUAÇÃO</t>
  </si>
  <si>
    <t>RUA EUGENIO SILVA, 65 - CIDADE SAÚDE - ITAPEVI - SP - CEP: 06694-140</t>
  </si>
  <si>
    <t>4083</t>
  </si>
  <si>
    <t>SINAPI-I</t>
  </si>
  <si>
    <t xml:space="preserve">ENCARREGADO GERAL DE OBRAS (HORISTA)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</si>
  <si>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01.01.02</t>
  </si>
  <si>
    <t>ADMINISTRAÇÃO</t>
  </si>
  <si>
    <t>80201</t>
  </si>
  <si>
    <t>140152</t>
  </si>
  <si>
    <t>171073</t>
  </si>
  <si>
    <t>CONSTRUÇÃO</t>
  </si>
  <si>
    <t>FECHAMENTO</t>
  </si>
  <si>
    <t>COZINHA</t>
  </si>
  <si>
    <t>INSTALAÇÕES</t>
  </si>
  <si>
    <t>AR CONDICIONADO</t>
  </si>
  <si>
    <t>90372</t>
  </si>
  <si>
    <t>Mão francesa dupla, galvanizada a fogo, L= 500 mm</t>
  </si>
  <si>
    <t>LÓGICA/ TELEFONIA</t>
  </si>
  <si>
    <t>03.02.09</t>
  </si>
  <si>
    <t>03.02.10</t>
  </si>
  <si>
    <t>03.02.11</t>
  </si>
  <si>
    <t>99002</t>
  </si>
  <si>
    <t>Bandeja fixa para rack, 19´ x 500 mm</t>
  </si>
  <si>
    <t>CFTV</t>
  </si>
  <si>
    <t>90329</t>
  </si>
  <si>
    <t>ELÉTRICA</t>
  </si>
  <si>
    <t>VALOR TOTAL C/BDI</t>
  </si>
  <si>
    <t>xx,xx%</t>
  </si>
  <si>
    <t>SIURB EDIF JUL/22 ; SINAPI SET/22 ; CDHU 187</t>
  </si>
  <si>
    <t>01.01.03</t>
  </si>
  <si>
    <t>2706</t>
  </si>
  <si>
    <t xml:space="preserve">ENGENHEIRO CIVIL DE OBRA JUNIOR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</si>
  <si>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01.01.04</t>
  </si>
  <si>
    <t>34783</t>
  </si>
  <si>
    <t xml:space="preserve">ENGENHEIRO ELETRICISTA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</si>
</sst>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 &quot;* #,##0.00_);_(&quot;R$ &quot;* \(#,##0.00\);_(&quot;R$ &quot;* \-??_);_(@_)"/>
    <numFmt numFmtId="167" formatCode="* #,##0.00\ ;* \(#,##0.00\);* \-#\ ;@\ "/>
    <numFmt numFmtId="168" formatCode="0.0000"/>
    <numFmt numFmtId="169" formatCode="_(* #,##0.00_);_(* \(#,##0.00\);_(* \-??_);_(@_)"/>
    <numFmt numFmtId="170" formatCode="00"/>
    <numFmt numFmtId="171" formatCode="_-* #,##0.00_-;\-* #,##0.00_-;_-* \-??_-;_-@_-"/>
    <numFmt numFmtId="172" formatCode="&quot;R$ &quot;#,##0.00"/>
    <numFmt numFmtId="173" formatCode="&quot;Mês&quot;\ ##"/>
    <numFmt numFmtId="174" formatCode="##,##0.00\ &quot;m2&quot;"/>
    <numFmt numFmtId="175" formatCode="&quot;R$&quot;\ #,##0.00"/>
    <numFmt numFmtId="176" formatCode="&quot;R$ &quot;#,##0.00\ &quot;/ m2&quot;"/>
    <numFmt numFmtId="177" formatCode="&quot; R$ &quot;#,##0.00\ &quot;/ m2&quot;"/>
    <numFmt numFmtId="178" formatCode="&quot;MÊS&quot;\ ##"/>
    <numFmt numFmtId="179" formatCode="_(&quot;R$ &quot;#,##0.00_);_(&quot;R$ &quot;\(#,##0.00\);_(&quot;R$ &quot;\ \-??_);_(@_)"/>
    <numFmt numFmtId="180" formatCode="&quot; R$ &quot;* #,##0.00\ ;&quot; R$ &quot;* \(#,##0.00\);&quot; R$ &quot;* \-#\ ;@\ "/>
    <numFmt numFmtId="181" formatCode="_-* #,##0.000_-;\-* #,##0.000_-;_-* &quot;-&quot;??_-;_-@_-"/>
    <numFmt numFmtId="182" formatCode="_-* #,##0.000000_-;\-* #,##0.000000_-;_-* &quot;-&quot;??_-;_-@_-"/>
  </numFmts>
  <fonts count="4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z val="10"/>
      <color indexed="10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6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1.5"/>
      <color rgb="FFFF0000"/>
      <name val="Arial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3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</borders>
  <cellStyleXfs count="69">
    <xf numFmtId="0" fontId="0" fillId="0" borderId="0"/>
    <xf numFmtId="0" fontId="23" fillId="0" borderId="0" applyNumberFormat="0"/>
    <xf numFmtId="0" fontId="23" fillId="0" borderId="0"/>
    <xf numFmtId="166" fontId="23" fillId="0" borderId="0"/>
    <xf numFmtId="166" fontId="23" fillId="0" borderId="0"/>
    <xf numFmtId="166" fontId="23" fillId="0" borderId="0"/>
    <xf numFmtId="180" fontId="23" fillId="0" borderId="0"/>
    <xf numFmtId="166" fontId="23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3" fillId="0" borderId="0"/>
    <xf numFmtId="180" fontId="23" fillId="0" borderId="0"/>
    <xf numFmtId="166" fontId="23" fillId="0" borderId="0"/>
    <xf numFmtId="44" fontId="31" fillId="0" borderId="0" applyFont="0" applyFill="0" applyBorder="0" applyAlignment="0" applyProtection="0"/>
    <xf numFmtId="0" fontId="32" fillId="0" borderId="0"/>
    <xf numFmtId="0" fontId="23" fillId="0" borderId="0"/>
    <xf numFmtId="0" fontId="3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8" fillId="0" borderId="0"/>
    <xf numFmtId="0" fontId="16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29" fillId="0" borderId="0"/>
    <xf numFmtId="0" fontId="16" fillId="0" borderId="0"/>
    <xf numFmtId="0" fontId="16" fillId="0" borderId="0"/>
    <xf numFmtId="0" fontId="23" fillId="0" borderId="0"/>
    <xf numFmtId="0" fontId="1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1" fillId="0" borderId="0"/>
    <xf numFmtId="0" fontId="23" fillId="0" borderId="0"/>
    <xf numFmtId="0" fontId="25" fillId="0" borderId="0"/>
    <xf numFmtId="0" fontId="16" fillId="0" borderId="0"/>
    <xf numFmtId="0" fontId="23" fillId="0" borderId="0"/>
    <xf numFmtId="0" fontId="30" fillId="0" borderId="0"/>
    <xf numFmtId="0" fontId="28" fillId="0" borderId="0"/>
    <xf numFmtId="0" fontId="1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/>
    <xf numFmtId="0" fontId="23" fillId="0" borderId="0"/>
    <xf numFmtId="9" fontId="23" fillId="0" borderId="0"/>
    <xf numFmtId="9" fontId="23" fillId="0" borderId="0"/>
    <xf numFmtId="9" fontId="23" fillId="0" borderId="0"/>
    <xf numFmtId="9" fontId="27" fillId="0" borderId="0" applyFont="0" applyFill="0" applyBorder="0" applyAlignment="0" applyProtection="0"/>
    <xf numFmtId="9" fontId="23" fillId="0" borderId="0"/>
    <xf numFmtId="167" fontId="23" fillId="0" borderId="0"/>
    <xf numFmtId="169" fontId="23" fillId="0" borderId="0"/>
    <xf numFmtId="169" fontId="23" fillId="0" borderId="0"/>
    <xf numFmtId="167" fontId="23" fillId="0" borderId="0"/>
    <xf numFmtId="165" fontId="27" fillId="0" borderId="0" applyFont="0" applyFill="0" applyBorder="0" applyAlignment="0" applyProtection="0"/>
    <xf numFmtId="169" fontId="23" fillId="0" borderId="0"/>
    <xf numFmtId="0" fontId="2" fillId="0" borderId="1">
      <alignment horizontal="left" wrapText="1"/>
    </xf>
    <xf numFmtId="169" fontId="23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3" fillId="0" borderId="0"/>
  </cellStyleXfs>
  <cellXfs count="739">
    <xf numFmtId="0" fontId="0" fillId="0" borderId="0" xfId="0"/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center"/>
    </xf>
    <xf numFmtId="4" fontId="0" fillId="0" borderId="0" xfId="2" applyNumberFormat="1" applyFont="1" applyAlignment="1">
      <alignment horizontal="center" vertical="center"/>
    </xf>
    <xf numFmtId="166" fontId="0" fillId="0" borderId="0" xfId="3" applyFont="1" applyAlignment="1">
      <alignment horizontal="center" vertical="center"/>
    </xf>
    <xf numFmtId="168" fontId="0" fillId="0" borderId="0" xfId="2" applyNumberFormat="1" applyFont="1" applyAlignment="1">
      <alignment horizontal="center" vertical="center"/>
    </xf>
    <xf numFmtId="0" fontId="0" fillId="0" borderId="0" xfId="2" applyFont="1" applyAlignment="1" applyProtection="1">
      <alignment horizontal="left" vertical="center"/>
      <protection locked="0"/>
    </xf>
    <xf numFmtId="0" fontId="0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8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66" fontId="5" fillId="0" borderId="0" xfId="2" applyNumberFormat="1" applyFont="1" applyAlignment="1">
      <alignment horizontal="center" vertical="center" wrapText="1"/>
    </xf>
    <xf numFmtId="0" fontId="0" fillId="0" borderId="0" xfId="2" applyFont="1" applyAlignment="1">
      <alignment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center" vertical="center" wrapText="1"/>
    </xf>
    <xf numFmtId="49" fontId="0" fillId="0" borderId="4" xfId="2" applyNumberFormat="1" applyFont="1" applyBorder="1" applyAlignment="1" applyProtection="1">
      <alignment horizontal="center" vertical="center"/>
      <protection hidden="1"/>
    </xf>
    <xf numFmtId="4" fontId="0" fillId="0" borderId="4" xfId="0" applyNumberFormat="1" applyBorder="1" applyAlignment="1" applyProtection="1">
      <alignment horizontal="center" vertical="center"/>
      <protection locked="0" hidden="1"/>
    </xf>
    <xf numFmtId="4" fontId="0" fillId="0" borderId="4" xfId="49" applyNumberFormat="1" applyFont="1" applyBorder="1" applyAlignment="1">
      <alignment horizontal="center" vertical="center"/>
    </xf>
    <xf numFmtId="166" fontId="0" fillId="0" borderId="4" xfId="3" applyFont="1" applyBorder="1" applyAlignment="1" applyProtection="1">
      <alignment horizontal="right" vertical="center"/>
      <protection hidden="1"/>
    </xf>
    <xf numFmtId="49" fontId="0" fillId="0" borderId="3" xfId="2" applyNumberFormat="1" applyFont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locked="0" hidden="1"/>
    </xf>
    <xf numFmtId="4" fontId="0" fillId="0" borderId="3" xfId="49" applyNumberFormat="1" applyFont="1" applyBorder="1" applyAlignment="1">
      <alignment horizontal="center" vertical="center"/>
    </xf>
    <xf numFmtId="49" fontId="0" fillId="0" borderId="5" xfId="2" applyNumberFormat="1" applyFont="1" applyBorder="1" applyAlignment="1" applyProtection="1">
      <alignment horizontal="center" vertical="center"/>
      <protection hidden="1"/>
    </xf>
    <xf numFmtId="0" fontId="0" fillId="0" borderId="3" xfId="2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0" fillId="0" borderId="5" xfId="2" applyFont="1" applyBorder="1" applyAlignment="1">
      <alignment horizontal="center" vertical="center" wrapText="1"/>
    </xf>
    <xf numFmtId="4" fontId="0" fillId="0" borderId="6" xfId="0" applyNumberFormat="1" applyBorder="1" applyAlignment="1" applyProtection="1">
      <alignment horizontal="center" vertical="center"/>
      <protection locked="0" hidden="1"/>
    </xf>
    <xf numFmtId="0" fontId="0" fillId="0" borderId="4" xfId="2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3" fillId="0" borderId="0" xfId="2"/>
    <xf numFmtId="10" fontId="23" fillId="0" borderId="0" xfId="2" applyNumberFormat="1"/>
    <xf numFmtId="2" fontId="23" fillId="0" borderId="0" xfId="2" applyNumberFormat="1"/>
    <xf numFmtId="14" fontId="23" fillId="0" borderId="0" xfId="2" applyNumberFormat="1"/>
    <xf numFmtId="0" fontId="4" fillId="0" borderId="0" xfId="2" applyFont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4" fontId="20" fillId="0" borderId="0" xfId="2" applyNumberFormat="1" applyFont="1" applyAlignment="1">
      <alignment horizontal="center" vertical="center"/>
    </xf>
    <xf numFmtId="168" fontId="20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right" vertical="center" wrapText="1"/>
    </xf>
    <xf numFmtId="2" fontId="9" fillId="0" borderId="0" xfId="2" applyNumberFormat="1" applyFont="1" applyAlignment="1">
      <alignment vertical="center"/>
    </xf>
    <xf numFmtId="0" fontId="9" fillId="0" borderId="0" xfId="2" applyFont="1" applyAlignment="1">
      <alignment horizontal="right" vertical="center"/>
    </xf>
    <xf numFmtId="166" fontId="5" fillId="0" borderId="0" xfId="2" applyNumberFormat="1" applyFont="1" applyAlignment="1">
      <alignment vertical="center"/>
    </xf>
    <xf numFmtId="166" fontId="9" fillId="0" borderId="0" xfId="2" applyNumberFormat="1" applyFont="1" applyAlignment="1">
      <alignment vertical="center"/>
    </xf>
    <xf numFmtId="171" fontId="9" fillId="0" borderId="0" xfId="2" applyNumberFormat="1" applyFont="1" applyAlignment="1">
      <alignment vertical="center"/>
    </xf>
    <xf numFmtId="0" fontId="4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21" fillId="0" borderId="7" xfId="19" applyFont="1" applyBorder="1" applyAlignment="1">
      <alignment vertical="center"/>
    </xf>
    <xf numFmtId="0" fontId="21" fillId="0" borderId="0" xfId="19" applyFont="1" applyAlignment="1">
      <alignment vertical="center"/>
    </xf>
    <xf numFmtId="0" fontId="21" fillId="0" borderId="8" xfId="19" applyFont="1" applyBorder="1" applyAlignment="1">
      <alignment vertical="center"/>
    </xf>
    <xf numFmtId="0" fontId="13" fillId="0" borderId="7" xfId="19" applyFont="1" applyBorder="1" applyAlignment="1">
      <alignment horizontal="center"/>
    </xf>
    <xf numFmtId="10" fontId="5" fillId="0" borderId="7" xfId="19" applyNumberFormat="1" applyFont="1" applyBorder="1" applyAlignment="1">
      <alignment horizontal="center"/>
    </xf>
    <xf numFmtId="10" fontId="5" fillId="0" borderId="8" xfId="19" applyNumberFormat="1" applyFont="1" applyBorder="1" applyAlignment="1">
      <alignment horizontal="center"/>
    </xf>
    <xf numFmtId="0" fontId="17" fillId="0" borderId="0" xfId="2" applyFont="1"/>
    <xf numFmtId="0" fontId="12" fillId="0" borderId="0" xfId="2" applyFont="1" applyAlignment="1">
      <alignment horizontal="center"/>
    </xf>
    <xf numFmtId="0" fontId="0" fillId="0" borderId="13" xfId="2" applyFont="1" applyBorder="1" applyAlignment="1">
      <alignment horizontal="center" vertical="center"/>
    </xf>
    <xf numFmtId="0" fontId="0" fillId="0" borderId="14" xfId="2" applyFont="1" applyBorder="1" applyAlignment="1">
      <alignment vertical="center"/>
    </xf>
    <xf numFmtId="0" fontId="0" fillId="0" borderId="15" xfId="2" applyFont="1" applyBorder="1" applyAlignment="1">
      <alignment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vertical="center" wrapText="1"/>
    </xf>
    <xf numFmtId="0" fontId="5" fillId="0" borderId="15" xfId="2" applyFont="1" applyBorder="1" applyAlignment="1">
      <alignment horizontal="left" vertical="center"/>
    </xf>
    <xf numFmtId="0" fontId="5" fillId="0" borderId="15" xfId="2" applyFont="1" applyBorder="1" applyAlignment="1">
      <alignment vertical="center"/>
    </xf>
    <xf numFmtId="168" fontId="5" fillId="0" borderId="16" xfId="2" applyNumberFormat="1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4" fontId="5" fillId="0" borderId="16" xfId="2" applyNumberFormat="1" applyFont="1" applyBorder="1" applyAlignment="1">
      <alignment horizontal="center" vertical="center" wrapText="1"/>
    </xf>
    <xf numFmtId="166" fontId="5" fillId="0" borderId="16" xfId="2" applyNumberFormat="1" applyFont="1" applyBorder="1" applyAlignment="1">
      <alignment horizontal="center" vertical="center" wrapText="1"/>
    </xf>
    <xf numFmtId="0" fontId="0" fillId="0" borderId="15" xfId="2" applyFont="1" applyBorder="1" applyAlignment="1">
      <alignment vertical="center" wrapText="1"/>
    </xf>
    <xf numFmtId="0" fontId="0" fillId="0" borderId="16" xfId="2" applyFont="1" applyBorder="1" applyAlignment="1">
      <alignment horizontal="center" vertical="center" wrapText="1"/>
    </xf>
    <xf numFmtId="49" fontId="0" fillId="0" borderId="17" xfId="0" applyNumberFormat="1" applyBorder="1" applyAlignment="1" applyProtection="1">
      <alignment horizontal="center" vertical="center"/>
      <protection hidden="1"/>
    </xf>
    <xf numFmtId="10" fontId="0" fillId="0" borderId="18" xfId="51" applyNumberFormat="1" applyFont="1" applyBorder="1" applyAlignment="1">
      <alignment horizontal="center" vertical="center"/>
    </xf>
    <xf numFmtId="10" fontId="0" fillId="0" borderId="19" xfId="51" applyNumberFormat="1" applyFont="1" applyBorder="1" applyAlignment="1">
      <alignment horizontal="center" vertical="center"/>
    </xf>
    <xf numFmtId="10" fontId="0" fillId="0" borderId="20" xfId="51" applyNumberFormat="1" applyFont="1" applyBorder="1" applyAlignment="1">
      <alignment horizontal="center" vertical="center"/>
    </xf>
    <xf numFmtId="49" fontId="0" fillId="0" borderId="17" xfId="2" applyNumberFormat="1" applyFont="1" applyBorder="1" applyAlignment="1" applyProtection="1">
      <alignment horizontal="center" vertical="center"/>
      <protection hidden="1"/>
    </xf>
    <xf numFmtId="49" fontId="0" fillId="0" borderId="17" xfId="0" applyNumberFormat="1" applyBorder="1" applyAlignment="1">
      <alignment horizontal="center" vertical="center"/>
    </xf>
    <xf numFmtId="0" fontId="0" fillId="0" borderId="17" xfId="2" applyFont="1" applyBorder="1" applyAlignment="1">
      <alignment horizontal="center" vertical="center" wrapText="1"/>
    </xf>
    <xf numFmtId="49" fontId="0" fillId="0" borderId="17" xfId="0" applyNumberFormat="1" applyBorder="1" applyAlignment="1" applyProtection="1">
      <alignment horizontal="center" vertical="center"/>
      <protection locked="0" hidden="1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horizontal="center" vertical="center" wrapText="1"/>
    </xf>
    <xf numFmtId="4" fontId="0" fillId="0" borderId="24" xfId="0" applyNumberFormat="1" applyBorder="1" applyAlignment="1" applyProtection="1">
      <alignment horizontal="center" vertical="center"/>
      <protection locked="0" hidden="1"/>
    </xf>
    <xf numFmtId="10" fontId="0" fillId="0" borderId="25" xfId="51" applyNumberFormat="1" applyFont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locked="0" hidden="1"/>
    </xf>
    <xf numFmtId="0" fontId="0" fillId="0" borderId="26" xfId="2" applyFont="1" applyBorder="1" applyAlignment="1">
      <alignment horizontal="center" vertical="center"/>
    </xf>
    <xf numFmtId="10" fontId="0" fillId="0" borderId="27" xfId="51" applyNumberFormat="1" applyFont="1" applyBorder="1" applyAlignment="1">
      <alignment horizontal="center" vertical="center"/>
    </xf>
    <xf numFmtId="0" fontId="35" fillId="3" borderId="9" xfId="2" applyFont="1" applyFill="1" applyBorder="1" applyAlignment="1">
      <alignment horizontal="center" vertical="center" wrapText="1"/>
    </xf>
    <xf numFmtId="0" fontId="35" fillId="3" borderId="33" xfId="19" applyFont="1" applyFill="1" applyBorder="1" applyAlignment="1">
      <alignment horizontal="center" vertical="center"/>
    </xf>
    <xf numFmtId="0" fontId="36" fillId="3" borderId="34" xfId="19" applyFont="1" applyFill="1" applyBorder="1" applyAlignment="1">
      <alignment horizontal="center" vertical="center"/>
    </xf>
    <xf numFmtId="0" fontId="36" fillId="3" borderId="35" xfId="19" applyFont="1" applyFill="1" applyBorder="1" applyAlignment="1">
      <alignment horizontal="center" vertical="center"/>
    </xf>
    <xf numFmtId="0" fontId="36" fillId="3" borderId="36" xfId="19" applyFont="1" applyFill="1" applyBorder="1" applyAlignment="1">
      <alignment horizontal="center" vertical="center"/>
    </xf>
    <xf numFmtId="49" fontId="0" fillId="0" borderId="39" xfId="0" applyNumberFormat="1" applyBorder="1" applyAlignment="1" applyProtection="1">
      <alignment horizontal="center" vertical="center"/>
      <protection locked="0" hidden="1"/>
    </xf>
    <xf numFmtId="49" fontId="35" fillId="3" borderId="40" xfId="2" applyNumberFormat="1" applyFont="1" applyFill="1" applyBorder="1" applyAlignment="1" applyProtection="1">
      <alignment horizontal="center" vertical="center"/>
      <protection hidden="1"/>
    </xf>
    <xf numFmtId="0" fontId="35" fillId="3" borderId="32" xfId="2" applyFont="1" applyFill="1" applyBorder="1" applyAlignment="1">
      <alignment horizontal="left" vertical="center" wrapText="1"/>
    </xf>
    <xf numFmtId="0" fontId="35" fillId="3" borderId="12" xfId="2" applyFont="1" applyFill="1" applyBorder="1" applyAlignment="1">
      <alignment horizontal="center" vertical="center" wrapText="1"/>
    </xf>
    <xf numFmtId="4" fontId="35" fillId="3" borderId="12" xfId="2" applyNumberFormat="1" applyFont="1" applyFill="1" applyBorder="1" applyAlignment="1">
      <alignment horizontal="center" vertical="center" wrapText="1"/>
    </xf>
    <xf numFmtId="166" fontId="35" fillId="3" borderId="12" xfId="3" applyFont="1" applyFill="1" applyBorder="1" applyAlignment="1">
      <alignment horizontal="center" vertical="center" wrapText="1"/>
    </xf>
    <xf numFmtId="168" fontId="35" fillId="3" borderId="41" xfId="2" applyNumberFormat="1" applyFont="1" applyFill="1" applyBorder="1" applyAlignment="1">
      <alignment horizontal="center" vertical="center" wrapText="1"/>
    </xf>
    <xf numFmtId="10" fontId="0" fillId="0" borderId="42" xfId="51" applyNumberFormat="1" applyFont="1" applyBorder="1" applyAlignment="1">
      <alignment horizontal="center" vertical="center"/>
    </xf>
    <xf numFmtId="0" fontId="0" fillId="0" borderId="43" xfId="2" applyFont="1" applyBorder="1" applyAlignment="1">
      <alignment horizontal="center" vertical="center"/>
    </xf>
    <xf numFmtId="0" fontId="0" fillId="0" borderId="44" xfId="2" applyFont="1" applyBorder="1" applyAlignment="1">
      <alignment horizontal="center" vertical="center"/>
    </xf>
    <xf numFmtId="10" fontId="0" fillId="0" borderId="45" xfId="51" applyNumberFormat="1" applyFont="1" applyBorder="1" applyAlignment="1">
      <alignment horizontal="center" vertical="center"/>
    </xf>
    <xf numFmtId="49" fontId="0" fillId="0" borderId="17" xfId="2" applyNumberFormat="1" applyFont="1" applyBorder="1" applyAlignment="1" applyProtection="1">
      <alignment horizontal="center" vertical="center"/>
      <protection locked="0" hidden="1"/>
    </xf>
    <xf numFmtId="0" fontId="0" fillId="0" borderId="22" xfId="2" applyFont="1" applyBorder="1" applyAlignment="1">
      <alignment horizontal="center" vertical="center" wrapText="1"/>
    </xf>
    <xf numFmtId="49" fontId="0" fillId="0" borderId="21" xfId="2" applyNumberFormat="1" applyFont="1" applyBorder="1" applyAlignment="1" applyProtection="1">
      <alignment horizontal="center" vertical="center"/>
      <protection locked="0" hidden="1"/>
    </xf>
    <xf numFmtId="0" fontId="0" fillId="0" borderId="4" xfId="0" applyBorder="1" applyAlignment="1">
      <alignment horizontal="left" vertical="center" wrapText="1"/>
    </xf>
    <xf numFmtId="4" fontId="0" fillId="0" borderId="24" xfId="49" applyNumberFormat="1" applyFont="1" applyBorder="1" applyAlignment="1">
      <alignment horizontal="center" vertical="center"/>
    </xf>
    <xf numFmtId="10" fontId="0" fillId="0" borderId="46" xfId="51" applyNumberFormat="1" applyFont="1" applyBorder="1" applyAlignment="1">
      <alignment horizontal="center" vertical="center"/>
    </xf>
    <xf numFmtId="4" fontId="23" fillId="0" borderId="4" xfId="49" applyNumberFormat="1" applyBorder="1" applyAlignment="1">
      <alignment horizontal="center" vertical="center"/>
    </xf>
    <xf numFmtId="0" fontId="0" fillId="0" borderId="47" xfId="2" applyFont="1" applyBorder="1" applyAlignment="1">
      <alignment horizontal="center" vertical="center"/>
    </xf>
    <xf numFmtId="10" fontId="0" fillId="0" borderId="48" xfId="51" applyNumberFormat="1" applyFont="1" applyBorder="1" applyAlignment="1">
      <alignment horizontal="center" vertical="center"/>
    </xf>
    <xf numFmtId="10" fontId="0" fillId="0" borderId="0" xfId="51" applyNumberFormat="1" applyFont="1" applyAlignment="1">
      <alignment horizontal="center" vertical="center"/>
    </xf>
    <xf numFmtId="10" fontId="0" fillId="0" borderId="0" xfId="51" applyNumberFormat="1" applyFont="1" applyAlignment="1">
      <alignment vertical="center"/>
    </xf>
    <xf numFmtId="10" fontId="0" fillId="0" borderId="0" xfId="51" applyNumberFormat="1" applyFont="1" applyAlignment="1">
      <alignment vertical="center" wrapText="1"/>
    </xf>
    <xf numFmtId="10" fontId="0" fillId="0" borderId="0" xfId="51" applyNumberFormat="1" applyFont="1" applyAlignment="1">
      <alignment horizontal="center" vertical="center" wrapText="1"/>
    </xf>
    <xf numFmtId="0" fontId="0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37" fillId="0" borderId="0" xfId="2" applyFont="1" applyAlignment="1" applyProtection="1">
      <alignment vertical="center"/>
      <protection locked="0"/>
    </xf>
    <xf numFmtId="4" fontId="0" fillId="0" borderId="0" xfId="2" applyNumberFormat="1" applyFont="1" applyAlignment="1">
      <alignment horizontal="center" vertical="center" wrapText="1"/>
    </xf>
    <xf numFmtId="4" fontId="23" fillId="0" borderId="3" xfId="49" applyNumberFormat="1" applyBorder="1" applyAlignment="1">
      <alignment horizontal="center" vertical="center"/>
    </xf>
    <xf numFmtId="4" fontId="35" fillId="6" borderId="32" xfId="2" applyNumberFormat="1" applyFont="1" applyFill="1" applyBorder="1" applyAlignment="1">
      <alignment horizontal="center" vertical="center" wrapText="1"/>
    </xf>
    <xf numFmtId="4" fontId="0" fillId="0" borderId="4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0" fillId="0" borderId="50" xfId="2" applyFont="1" applyBorder="1" applyAlignment="1">
      <alignment horizontal="center" vertical="center"/>
    </xf>
    <xf numFmtId="0" fontId="0" fillId="0" borderId="50" xfId="2" applyFont="1" applyBorder="1" applyAlignment="1">
      <alignment horizontal="center" vertical="center" wrapText="1"/>
    </xf>
    <xf numFmtId="10" fontId="0" fillId="0" borderId="51" xfId="51" applyNumberFormat="1" applyFont="1" applyBorder="1" applyAlignment="1">
      <alignment horizontal="center" vertical="center"/>
    </xf>
    <xf numFmtId="0" fontId="0" fillId="0" borderId="52" xfId="2" applyFont="1" applyBorder="1" applyAlignment="1">
      <alignment horizontal="center" vertical="center"/>
    </xf>
    <xf numFmtId="10" fontId="0" fillId="0" borderId="53" xfId="51" applyNumberFormat="1" applyFont="1" applyBorder="1" applyAlignment="1">
      <alignment horizontal="center" vertical="center"/>
    </xf>
    <xf numFmtId="49" fontId="0" fillId="0" borderId="24" xfId="2" applyNumberFormat="1" applyFont="1" applyBorder="1" applyAlignment="1" applyProtection="1">
      <alignment horizontal="center" vertical="center"/>
      <protection hidden="1"/>
    </xf>
    <xf numFmtId="0" fontId="0" fillId="0" borderId="54" xfId="2" applyFont="1" applyBorder="1" applyAlignment="1">
      <alignment horizontal="center" vertical="center"/>
    </xf>
    <xf numFmtId="10" fontId="23" fillId="0" borderId="19" xfId="51" applyNumberFormat="1" applyBorder="1" applyAlignment="1">
      <alignment horizontal="center" vertical="center"/>
    </xf>
    <xf numFmtId="0" fontId="23" fillId="0" borderId="55" xfId="2" applyBorder="1"/>
    <xf numFmtId="0" fontId="0" fillId="0" borderId="49" xfId="2" applyFon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0" fillId="0" borderId="57" xfId="2" applyFont="1" applyBorder="1" applyAlignment="1">
      <alignment horizontal="center" vertical="center"/>
    </xf>
    <xf numFmtId="10" fontId="0" fillId="0" borderId="58" xfId="51" applyNumberFormat="1" applyFont="1" applyBorder="1" applyAlignment="1">
      <alignment horizontal="center" vertical="center"/>
    </xf>
    <xf numFmtId="0" fontId="23" fillId="7" borderId="0" xfId="2" applyFill="1"/>
    <xf numFmtId="14" fontId="23" fillId="7" borderId="0" xfId="2" applyNumberFormat="1" applyFill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49" fontId="0" fillId="0" borderId="59" xfId="0" applyNumberFormat="1" applyBorder="1" applyAlignment="1" applyProtection="1">
      <alignment horizontal="center" vertical="center"/>
      <protection locked="0" hidden="1"/>
    </xf>
    <xf numFmtId="49" fontId="0" fillId="0" borderId="60" xfId="0" applyNumberFormat="1" applyBorder="1" applyAlignment="1" applyProtection="1">
      <alignment horizontal="center" vertical="center"/>
      <protection locked="0" hidden="1"/>
    </xf>
    <xf numFmtId="0" fontId="35" fillId="3" borderId="61" xfId="19" applyFont="1" applyFill="1" applyBorder="1" applyAlignment="1">
      <alignment horizontal="center" vertical="center"/>
    </xf>
    <xf numFmtId="0" fontId="5" fillId="0" borderId="0" xfId="2" applyFont="1"/>
    <xf numFmtId="0" fontId="4" fillId="0" borderId="13" xfId="2" applyFont="1" applyBorder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0" fillId="0" borderId="62" xfId="2" applyFont="1" applyBorder="1" applyAlignment="1">
      <alignment vertical="center"/>
    </xf>
    <xf numFmtId="0" fontId="5" fillId="0" borderId="16" xfId="2" applyFont="1" applyBorder="1" applyAlignment="1">
      <alignment vertical="center" wrapText="1"/>
    </xf>
    <xf numFmtId="2" fontId="9" fillId="0" borderId="16" xfId="2" applyNumberFormat="1" applyFont="1" applyBorder="1" applyAlignment="1">
      <alignment vertical="center"/>
    </xf>
    <xf numFmtId="166" fontId="9" fillId="0" borderId="16" xfId="2" applyNumberFormat="1" applyFont="1" applyBorder="1" applyAlignment="1">
      <alignment vertical="center"/>
    </xf>
    <xf numFmtId="171" fontId="9" fillId="0" borderId="16" xfId="2" applyNumberFormat="1" applyFont="1" applyBorder="1" applyAlignment="1">
      <alignment vertical="center"/>
    </xf>
    <xf numFmtId="0" fontId="36" fillId="3" borderId="63" xfId="19" applyFont="1" applyFill="1" applyBorder="1" applyAlignment="1">
      <alignment horizontal="center" vertical="center"/>
    </xf>
    <xf numFmtId="0" fontId="21" fillId="0" borderId="64" xfId="19" applyFont="1" applyBorder="1" applyAlignment="1">
      <alignment vertical="center"/>
    </xf>
    <xf numFmtId="0" fontId="23" fillId="0" borderId="65" xfId="2" applyBorder="1"/>
    <xf numFmtId="49" fontId="4" fillId="0" borderId="64" xfId="19" applyNumberFormat="1" applyFont="1" applyBorder="1" applyAlignment="1">
      <alignment horizontal="center"/>
    </xf>
    <xf numFmtId="10" fontId="5" fillId="0" borderId="66" xfId="19" applyNumberFormat="1" applyFont="1" applyBorder="1" applyAlignment="1">
      <alignment horizontal="center"/>
    </xf>
    <xf numFmtId="0" fontId="0" fillId="0" borderId="14" xfId="2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49" fontId="0" fillId="0" borderId="39" xfId="2" applyNumberFormat="1" applyFont="1" applyBorder="1" applyAlignment="1" applyProtection="1">
      <alignment horizontal="center" vertical="center"/>
      <protection locked="0" hidden="1"/>
    </xf>
    <xf numFmtId="10" fontId="0" fillId="0" borderId="68" xfId="51" applyNumberFormat="1" applyFon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49" fontId="0" fillId="0" borderId="22" xfId="0" applyNumberFormat="1" applyBorder="1" applyAlignment="1" applyProtection="1">
      <alignment horizontal="center" vertical="center"/>
      <protection hidden="1"/>
    </xf>
    <xf numFmtId="49" fontId="0" fillId="0" borderId="57" xfId="2" applyNumberFormat="1" applyFont="1" applyBorder="1" applyAlignment="1" applyProtection="1">
      <alignment horizontal="center" vertical="center"/>
      <protection hidden="1"/>
    </xf>
    <xf numFmtId="49" fontId="0" fillId="0" borderId="6" xfId="2" applyNumberFormat="1" applyFont="1" applyBorder="1" applyAlignment="1" applyProtection="1">
      <alignment horizontal="center" vertical="center"/>
      <protection hidden="1"/>
    </xf>
    <xf numFmtId="49" fontId="0" fillId="0" borderId="22" xfId="2" applyNumberFormat="1" applyFont="1" applyBorder="1" applyAlignment="1" applyProtection="1">
      <alignment horizontal="center" vertical="center"/>
      <protection hidden="1"/>
    </xf>
    <xf numFmtId="49" fontId="0" fillId="0" borderId="22" xfId="0" applyNumberFormat="1" applyBorder="1" applyAlignment="1" applyProtection="1">
      <alignment horizontal="center" vertical="center"/>
      <protection locked="0" hidden="1"/>
    </xf>
    <xf numFmtId="49" fontId="0" fillId="0" borderId="21" xfId="0" applyNumberFormat="1" applyBorder="1" applyAlignment="1" applyProtection="1">
      <alignment horizontal="center" vertical="center"/>
      <protection locked="0" hidden="1"/>
    </xf>
    <xf numFmtId="10" fontId="0" fillId="0" borderId="73" xfId="51" applyNumberFormat="1" applyFont="1" applyBorder="1" applyAlignment="1">
      <alignment horizontal="center" vertical="center"/>
    </xf>
    <xf numFmtId="0" fontId="5" fillId="0" borderId="74" xfId="2" applyFont="1" applyBorder="1" applyAlignment="1">
      <alignment vertical="center"/>
    </xf>
    <xf numFmtId="0" fontId="5" fillId="0" borderId="75" xfId="2" applyFont="1" applyBorder="1" applyAlignment="1">
      <alignment vertical="center"/>
    </xf>
    <xf numFmtId="174" fontId="5" fillId="0" borderId="0" xfId="3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6" fontId="5" fillId="0" borderId="16" xfId="3" applyFont="1" applyBorder="1" applyAlignment="1">
      <alignment horizontal="center" vertical="center" wrapText="1"/>
    </xf>
    <xf numFmtId="0" fontId="9" fillId="0" borderId="75" xfId="2" applyFont="1" applyBorder="1" applyAlignment="1" applyProtection="1">
      <alignment vertical="center"/>
      <protection locked="0"/>
    </xf>
    <xf numFmtId="0" fontId="9" fillId="0" borderId="76" xfId="2" applyFont="1" applyBorder="1" applyAlignment="1" applyProtection="1">
      <alignment vertical="center"/>
      <protection locked="0"/>
    </xf>
    <xf numFmtId="175" fontId="5" fillId="0" borderId="0" xfId="2" applyNumberFormat="1" applyFont="1" applyAlignment="1">
      <alignment horizontal="center" vertical="center" wrapText="1"/>
    </xf>
    <xf numFmtId="0" fontId="0" fillId="0" borderId="3" xfId="2" applyFont="1" applyBorder="1" applyAlignment="1" applyProtection="1">
      <alignment horizontal="center" vertical="center"/>
      <protection hidden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5" fillId="0" borderId="75" xfId="3" applyNumberFormat="1" applyFont="1" applyBorder="1" applyAlignment="1">
      <alignment horizontal="center" vertical="center" wrapText="1"/>
    </xf>
    <xf numFmtId="10" fontId="23" fillId="0" borderId="79" xfId="19" applyNumberFormat="1" applyBorder="1" applyAlignment="1">
      <alignment horizontal="center" vertical="center"/>
    </xf>
    <xf numFmtId="10" fontId="23" fillId="0" borderId="80" xfId="19" applyNumberFormat="1" applyBorder="1" applyAlignment="1">
      <alignment horizontal="center" vertical="center"/>
    </xf>
    <xf numFmtId="10" fontId="23" fillId="0" borderId="81" xfId="19" applyNumberFormat="1" applyBorder="1" applyAlignment="1">
      <alignment horizontal="center" vertical="center"/>
    </xf>
    <xf numFmtId="10" fontId="23" fillId="0" borderId="82" xfId="19" applyNumberFormat="1" applyBorder="1" applyAlignment="1">
      <alignment horizontal="center" vertical="center"/>
    </xf>
    <xf numFmtId="10" fontId="23" fillId="0" borderId="83" xfId="19" applyNumberFormat="1" applyBorder="1" applyAlignment="1">
      <alignment horizontal="center" vertical="center"/>
    </xf>
    <xf numFmtId="10" fontId="23" fillId="0" borderId="84" xfId="19" applyNumberForma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0" fillId="0" borderId="16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4" fillId="0" borderId="85" xfId="2" applyFont="1" applyBorder="1" applyAlignment="1">
      <alignment vertical="center" wrapText="1"/>
    </xf>
    <xf numFmtId="0" fontId="4" fillId="0" borderId="86" xfId="2" applyFont="1" applyBorder="1" applyAlignment="1">
      <alignment vertical="center" wrapText="1"/>
    </xf>
    <xf numFmtId="10" fontId="5" fillId="0" borderId="7" xfId="19" applyNumberFormat="1" applyFont="1" applyBorder="1" applyAlignment="1">
      <alignment horizontal="center" vertical="center"/>
    </xf>
    <xf numFmtId="0" fontId="23" fillId="0" borderId="0" xfId="2" applyAlignment="1">
      <alignment vertical="center"/>
    </xf>
    <xf numFmtId="10" fontId="23" fillId="0" borderId="0" xfId="2" applyNumberFormat="1" applyAlignment="1">
      <alignment vertical="center"/>
    </xf>
    <xf numFmtId="0" fontId="9" fillId="0" borderId="0" xfId="2" applyFont="1" applyAlignment="1">
      <alignment horizontal="center" vertical="center"/>
    </xf>
    <xf numFmtId="166" fontId="0" fillId="0" borderId="6" xfId="3" applyFont="1" applyBorder="1" applyAlignment="1" applyProtection="1">
      <alignment horizontal="right" vertical="center"/>
      <protection hidden="1"/>
    </xf>
    <xf numFmtId="49" fontId="0" fillId="11" borderId="17" xfId="0" applyNumberFormat="1" applyFill="1" applyBorder="1" applyAlignment="1" applyProtection="1">
      <alignment horizontal="center" vertical="center"/>
      <protection hidden="1"/>
    </xf>
    <xf numFmtId="0" fontId="23" fillId="11" borderId="3" xfId="2" applyFill="1" applyBorder="1" applyAlignment="1" applyProtection="1">
      <alignment horizontal="center" vertical="center"/>
      <protection hidden="1"/>
    </xf>
    <xf numFmtId="0" fontId="0" fillId="11" borderId="4" xfId="0" applyFill="1" applyBorder="1" applyAlignment="1">
      <alignment horizontal="center" vertical="center"/>
    </xf>
    <xf numFmtId="0" fontId="0" fillId="11" borderId="4" xfId="0" applyFill="1" applyBorder="1" applyAlignment="1">
      <alignment horizontal="left" vertical="center" wrapText="1"/>
    </xf>
    <xf numFmtId="4" fontId="0" fillId="11" borderId="4" xfId="0" applyNumberFormat="1" applyFill="1" applyBorder="1" applyAlignment="1" applyProtection="1">
      <alignment horizontal="center" vertical="center"/>
      <protection locked="0" hidden="1"/>
    </xf>
    <xf numFmtId="0" fontId="0" fillId="11" borderId="4" xfId="0" applyFill="1" applyBorder="1" applyAlignment="1">
      <alignment horizontal="left" vertical="center"/>
    </xf>
    <xf numFmtId="0" fontId="0" fillId="11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left" vertical="center" wrapText="1"/>
    </xf>
    <xf numFmtId="4" fontId="0" fillId="11" borderId="6" xfId="0" applyNumberFormat="1" applyFill="1" applyBorder="1" applyAlignment="1" applyProtection="1">
      <alignment horizontal="center" vertical="center"/>
      <protection locked="0" hidden="1"/>
    </xf>
    <xf numFmtId="0" fontId="0" fillId="0" borderId="93" xfId="0" applyBorder="1" applyAlignment="1">
      <alignment horizontal="center" vertical="center"/>
    </xf>
    <xf numFmtId="0" fontId="0" fillId="0" borderId="93" xfId="0" applyBorder="1" applyAlignment="1">
      <alignment horizontal="left" vertical="center" wrapText="1"/>
    </xf>
    <xf numFmtId="4" fontId="0" fillId="0" borderId="93" xfId="0" applyNumberFormat="1" applyBorder="1" applyAlignment="1" applyProtection="1">
      <alignment horizontal="center" vertical="center"/>
      <protection locked="0" hidden="1"/>
    </xf>
    <xf numFmtId="4" fontId="0" fillId="0" borderId="93" xfId="2" applyNumberFormat="1" applyFont="1" applyBorder="1" applyAlignment="1">
      <alignment horizontal="center" vertical="center" wrapText="1"/>
    </xf>
    <xf numFmtId="4" fontId="0" fillId="0" borderId="93" xfId="49" applyNumberFormat="1" applyFont="1" applyBorder="1" applyAlignment="1">
      <alignment horizontal="center" vertical="center"/>
    </xf>
    <xf numFmtId="166" fontId="0" fillId="0" borderId="93" xfId="3" applyFont="1" applyBorder="1" applyAlignment="1" applyProtection="1">
      <alignment horizontal="right" vertical="center"/>
      <protection hidden="1"/>
    </xf>
    <xf numFmtId="10" fontId="0" fillId="0" borderId="94" xfId="51" applyNumberFormat="1" applyFont="1" applyBorder="1" applyAlignment="1">
      <alignment horizontal="center" vertical="center"/>
    </xf>
    <xf numFmtId="0" fontId="0" fillId="0" borderId="23" xfId="2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4" fontId="0" fillId="0" borderId="24" xfId="2" applyNumberFormat="1" applyFont="1" applyBorder="1" applyAlignment="1">
      <alignment horizontal="center" vertical="center" wrapText="1"/>
    </xf>
    <xf numFmtId="166" fontId="0" fillId="0" borderId="24" xfId="3" applyFont="1" applyBorder="1" applyAlignment="1" applyProtection="1">
      <alignment horizontal="right" vertical="center"/>
      <protection hidden="1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4" fontId="0" fillId="0" borderId="44" xfId="0" applyNumberFormat="1" applyBorder="1" applyAlignment="1" applyProtection="1">
      <alignment horizontal="center" vertical="center"/>
      <protection locked="0" hidden="1"/>
    </xf>
    <xf numFmtId="4" fontId="0" fillId="0" borderId="44" xfId="2" applyNumberFormat="1" applyFont="1" applyBorder="1" applyAlignment="1">
      <alignment horizontal="center" vertical="center" wrapText="1"/>
    </xf>
    <xf numFmtId="4" fontId="0" fillId="0" borderId="44" xfId="49" applyNumberFormat="1" applyFont="1" applyBorder="1" applyAlignment="1">
      <alignment horizontal="center" vertical="center"/>
    </xf>
    <xf numFmtId="166" fontId="0" fillId="0" borderId="44" xfId="3" applyFont="1" applyBorder="1" applyAlignment="1" applyProtection="1">
      <alignment horizontal="right" vertical="center"/>
      <protection hidden="1"/>
    </xf>
    <xf numFmtId="10" fontId="23" fillId="11" borderId="20" xfId="51" applyNumberFormat="1" applyFill="1" applyBorder="1" applyAlignment="1">
      <alignment horizontal="center" vertical="center"/>
    </xf>
    <xf numFmtId="169" fontId="23" fillId="0" borderId="0" xfId="63"/>
    <xf numFmtId="0" fontId="0" fillId="0" borderId="95" xfId="2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5" xfId="0" applyBorder="1" applyAlignment="1">
      <alignment horizontal="left" vertical="center" wrapText="1"/>
    </xf>
    <xf numFmtId="4" fontId="0" fillId="0" borderId="95" xfId="0" applyNumberFormat="1" applyBorder="1" applyAlignment="1" applyProtection="1">
      <alignment horizontal="center" vertical="center"/>
      <protection locked="0" hidden="1"/>
    </xf>
    <xf numFmtId="4" fontId="0" fillId="0" borderId="95" xfId="49" applyNumberFormat="1" applyFont="1" applyBorder="1" applyAlignment="1">
      <alignment horizontal="center" vertical="center"/>
    </xf>
    <xf numFmtId="166" fontId="0" fillId="0" borderId="95" xfId="3" applyFont="1" applyBorder="1" applyAlignment="1" applyProtection="1">
      <alignment horizontal="right" vertical="center"/>
      <protection hidden="1"/>
    </xf>
    <xf numFmtId="10" fontId="0" fillId="0" borderId="96" xfId="5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6" fontId="0" fillId="0" borderId="3" xfId="3" applyFont="1" applyBorder="1" applyAlignment="1" applyProtection="1">
      <alignment horizontal="right" vertical="center"/>
      <protection hidden="1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4" fontId="0" fillId="0" borderId="43" xfId="0" applyNumberFormat="1" applyBorder="1" applyAlignment="1" applyProtection="1">
      <alignment horizontal="center" vertical="center"/>
      <protection locked="0" hidden="1"/>
    </xf>
    <xf numFmtId="4" fontId="0" fillId="0" borderId="43" xfId="49" applyNumberFormat="1" applyFont="1" applyBorder="1" applyAlignment="1">
      <alignment horizontal="center" vertical="center"/>
    </xf>
    <xf numFmtId="166" fontId="0" fillId="0" borderId="43" xfId="3" applyFont="1" applyBorder="1" applyAlignment="1" applyProtection="1">
      <alignment horizontal="right" vertical="center"/>
      <protection hidden="1"/>
    </xf>
    <xf numFmtId="0" fontId="0" fillId="11" borderId="93" xfId="0" applyFill="1" applyBorder="1" applyAlignment="1">
      <alignment horizontal="center" vertical="center"/>
    </xf>
    <xf numFmtId="0" fontId="0" fillId="11" borderId="93" xfId="0" applyFill="1" applyBorder="1" applyAlignment="1">
      <alignment horizontal="left" vertical="center" wrapText="1"/>
    </xf>
    <xf numFmtId="4" fontId="0" fillId="11" borderId="93" xfId="0" applyNumberFormat="1" applyFill="1" applyBorder="1" applyAlignment="1" applyProtection="1">
      <alignment horizontal="center" vertical="center"/>
      <protection locked="0" hidden="1"/>
    </xf>
    <xf numFmtId="4" fontId="23" fillId="11" borderId="93" xfId="49" applyNumberFormat="1" applyFill="1" applyBorder="1" applyAlignment="1">
      <alignment horizontal="center" vertical="center"/>
    </xf>
    <xf numFmtId="166" fontId="23" fillId="11" borderId="93" xfId="3" applyFill="1" applyBorder="1" applyAlignment="1" applyProtection="1">
      <alignment horizontal="right" vertical="center"/>
      <protection hidden="1"/>
    </xf>
    <xf numFmtId="10" fontId="23" fillId="11" borderId="94" xfId="51" applyNumberFormat="1" applyFill="1" applyBorder="1" applyAlignment="1">
      <alignment horizontal="center" vertical="center"/>
    </xf>
    <xf numFmtId="49" fontId="0" fillId="11" borderId="23" xfId="0" applyNumberFormat="1" applyFill="1" applyBorder="1" applyAlignment="1" applyProtection="1">
      <alignment horizontal="center" vertical="center"/>
      <protection locked="0" hidden="1"/>
    </xf>
    <xf numFmtId="0" fontId="23" fillId="11" borderId="5" xfId="2" applyFill="1" applyBorder="1" applyAlignment="1">
      <alignment horizontal="center" vertical="center"/>
    </xf>
    <xf numFmtId="4" fontId="0" fillId="0" borderId="6" xfId="49" applyNumberFormat="1" applyFont="1" applyBorder="1" applyAlignment="1">
      <alignment horizontal="center" vertical="center"/>
    </xf>
    <xf numFmtId="49" fontId="0" fillId="0" borderId="92" xfId="0" applyNumberFormat="1" applyBorder="1" applyAlignment="1" applyProtection="1">
      <alignment horizontal="center" vertical="center"/>
      <protection locked="0" hidden="1"/>
    </xf>
    <xf numFmtId="0" fontId="0" fillId="0" borderId="93" xfId="2" applyFont="1" applyBorder="1" applyAlignment="1">
      <alignment horizontal="center" vertical="center"/>
    </xf>
    <xf numFmtId="49" fontId="0" fillId="0" borderId="97" xfId="0" applyNumberFormat="1" applyBorder="1" applyAlignment="1" applyProtection="1">
      <alignment horizontal="center" vertical="center"/>
      <protection locked="0" hidden="1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left" vertical="center" wrapText="1"/>
    </xf>
    <xf numFmtId="4" fontId="0" fillId="0" borderId="54" xfId="0" applyNumberFormat="1" applyBorder="1" applyAlignment="1" applyProtection="1">
      <alignment horizontal="center" vertical="center"/>
      <protection locked="0" hidden="1"/>
    </xf>
    <xf numFmtId="4" fontId="0" fillId="0" borderId="54" xfId="2" applyNumberFormat="1" applyFont="1" applyBorder="1" applyAlignment="1">
      <alignment horizontal="center" vertical="center" wrapText="1"/>
    </xf>
    <xf numFmtId="4" fontId="0" fillId="0" borderId="54" xfId="49" applyNumberFormat="1" applyFont="1" applyBorder="1" applyAlignment="1">
      <alignment horizontal="center" vertical="center"/>
    </xf>
    <xf numFmtId="166" fontId="0" fillId="0" borderId="54" xfId="3" applyFont="1" applyBorder="1" applyAlignment="1" applyProtection="1">
      <alignment horizontal="right" vertical="center"/>
      <protection hidden="1"/>
    </xf>
    <xf numFmtId="169" fontId="23" fillId="12" borderId="0" xfId="63" applyFill="1"/>
    <xf numFmtId="0" fontId="0" fillId="11" borderId="24" xfId="0" applyFill="1" applyBorder="1" applyAlignment="1">
      <alignment horizontal="center" vertical="center"/>
    </xf>
    <xf numFmtId="0" fontId="0" fillId="11" borderId="24" xfId="0" applyFill="1" applyBorder="1" applyAlignment="1">
      <alignment horizontal="left" vertical="center" wrapText="1"/>
    </xf>
    <xf numFmtId="4" fontId="0" fillId="11" borderId="24" xfId="0" applyNumberFormat="1" applyFill="1" applyBorder="1" applyAlignment="1" applyProtection="1">
      <alignment horizontal="center" vertical="center"/>
      <protection locked="0" hidden="1"/>
    </xf>
    <xf numFmtId="4" fontId="23" fillId="11" borderId="24" xfId="49" applyNumberFormat="1" applyFill="1" applyBorder="1" applyAlignment="1">
      <alignment horizontal="center" vertical="center"/>
    </xf>
    <xf numFmtId="166" fontId="23" fillId="11" borderId="24" xfId="3" applyFill="1" applyBorder="1" applyAlignment="1" applyProtection="1">
      <alignment horizontal="right" vertical="center"/>
      <protection hidden="1"/>
    </xf>
    <xf numFmtId="10" fontId="23" fillId="11" borderId="25" xfId="51" applyNumberFormat="1" applyFill="1" applyBorder="1" applyAlignment="1">
      <alignment horizontal="center" vertical="center"/>
    </xf>
    <xf numFmtId="0" fontId="23" fillId="11" borderId="3" xfId="2" applyFill="1" applyBorder="1" applyAlignment="1">
      <alignment horizontal="center" vertical="center"/>
    </xf>
    <xf numFmtId="0" fontId="23" fillId="11" borderId="3" xfId="2" applyFill="1" applyBorder="1" applyAlignment="1">
      <alignment horizontal="center" vertical="center" wrapText="1"/>
    </xf>
    <xf numFmtId="0" fontId="0" fillId="0" borderId="43" xfId="2" applyFont="1" applyBorder="1" applyAlignment="1">
      <alignment horizontal="center" vertical="center" wrapText="1"/>
    </xf>
    <xf numFmtId="0" fontId="23" fillId="11" borderId="17" xfId="2" applyFill="1" applyBorder="1" applyAlignment="1">
      <alignment horizontal="center" vertical="center" wrapText="1"/>
    </xf>
    <xf numFmtId="4" fontId="23" fillId="11" borderId="4" xfId="2" applyNumberFormat="1" applyFill="1" applyBorder="1" applyAlignment="1">
      <alignment horizontal="center" vertical="center" wrapText="1"/>
    </xf>
    <xf numFmtId="4" fontId="23" fillId="11" borderId="4" xfId="49" applyNumberFormat="1" applyFill="1" applyBorder="1" applyAlignment="1">
      <alignment horizontal="center" vertical="center"/>
    </xf>
    <xf numFmtId="166" fontId="23" fillId="11" borderId="4" xfId="3" applyFill="1" applyBorder="1" applyAlignment="1" applyProtection="1">
      <alignment horizontal="right" vertical="center"/>
      <protection hidden="1"/>
    </xf>
    <xf numFmtId="49" fontId="23" fillId="11" borderId="3" xfId="2" applyNumberFormat="1" applyFill="1" applyBorder="1" applyAlignment="1" applyProtection="1">
      <alignment horizontal="center" vertical="center"/>
      <protection hidden="1"/>
    </xf>
    <xf numFmtId="10" fontId="23" fillId="11" borderId="19" xfId="51" applyNumberFormat="1" applyFill="1" applyBorder="1" applyAlignment="1">
      <alignment horizontal="center" vertical="center"/>
    </xf>
    <xf numFmtId="4" fontId="23" fillId="11" borderId="24" xfId="2" applyNumberFormat="1" applyFill="1" applyBorder="1" applyAlignment="1">
      <alignment horizontal="center" vertical="center" wrapText="1"/>
    </xf>
    <xf numFmtId="10" fontId="23" fillId="11" borderId="58" xfId="51" applyNumberFormat="1" applyFill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hidden="1"/>
    </xf>
    <xf numFmtId="49" fontId="0" fillId="0" borderId="23" xfId="2" applyNumberFormat="1" applyFont="1" applyBorder="1" applyAlignment="1" applyProtection="1">
      <alignment horizontal="center" vertical="center"/>
      <protection hidden="1"/>
    </xf>
    <xf numFmtId="49" fontId="0" fillId="0" borderId="98" xfId="0" applyNumberFormat="1" applyBorder="1" applyAlignment="1" applyProtection="1">
      <alignment horizontal="center" vertical="center"/>
      <protection locked="0" hidden="1"/>
    </xf>
    <xf numFmtId="49" fontId="0" fillId="0" borderId="56" xfId="0" applyNumberFormat="1" applyBorder="1" applyAlignment="1" applyProtection="1">
      <alignment horizontal="center" vertical="center"/>
      <protection hidden="1"/>
    </xf>
    <xf numFmtId="49" fontId="0" fillId="11" borderId="60" xfId="0" applyNumberFormat="1" applyFill="1" applyBorder="1" applyAlignment="1" applyProtection="1">
      <alignment horizontal="center" vertical="center"/>
      <protection hidden="1"/>
    </xf>
    <xf numFmtId="49" fontId="0" fillId="0" borderId="60" xfId="0" applyNumberFormat="1" applyBorder="1" applyAlignment="1" applyProtection="1">
      <alignment horizontal="center" vertical="center"/>
      <protection hidden="1"/>
    </xf>
    <xf numFmtId="49" fontId="0" fillId="0" borderId="56" xfId="0" applyNumberFormat="1" applyBorder="1" applyAlignment="1" applyProtection="1">
      <alignment horizontal="center" vertical="center"/>
      <protection locked="0" hidden="1"/>
    </xf>
    <xf numFmtId="49" fontId="0" fillId="0" borderId="21" xfId="0" applyNumberFormat="1" applyBorder="1" applyAlignment="1">
      <alignment horizontal="center" vertical="center"/>
    </xf>
    <xf numFmtId="49" fontId="0" fillId="11" borderId="17" xfId="0" applyNumberFormat="1" applyFill="1" applyBorder="1" applyAlignment="1">
      <alignment horizontal="center" vertical="center"/>
    </xf>
    <xf numFmtId="49" fontId="0" fillId="11" borderId="92" xfId="0" applyNumberFormat="1" applyFill="1" applyBorder="1" applyAlignment="1" applyProtection="1">
      <alignment horizontal="center" vertical="center"/>
      <protection hidden="1"/>
    </xf>
    <xf numFmtId="49" fontId="0" fillId="0" borderId="99" xfId="0" applyNumberFormat="1" applyBorder="1" applyAlignment="1" applyProtection="1">
      <alignment horizontal="center" vertical="center"/>
      <protection hidden="1"/>
    </xf>
    <xf numFmtId="49" fontId="0" fillId="0" borderId="72" xfId="0" applyNumberFormat="1" applyBorder="1" applyAlignment="1" applyProtection="1">
      <alignment horizontal="center" vertical="center"/>
      <protection locked="0" hidden="1"/>
    </xf>
    <xf numFmtId="49" fontId="0" fillId="11" borderId="23" xfId="0" applyNumberFormat="1" applyFill="1" applyBorder="1" applyAlignment="1" applyProtection="1">
      <alignment horizontal="center" vertical="center"/>
      <protection hidden="1"/>
    </xf>
    <xf numFmtId="0" fontId="23" fillId="11" borderId="21" xfId="2" applyFill="1" applyBorder="1" applyAlignment="1">
      <alignment horizontal="center" vertical="center" wrapText="1"/>
    </xf>
    <xf numFmtId="49" fontId="0" fillId="11" borderId="39" xfId="0" applyNumberFormat="1" applyFill="1" applyBorder="1" applyAlignment="1" applyProtection="1">
      <alignment horizontal="center" vertical="center"/>
      <protection hidden="1"/>
    </xf>
    <xf numFmtId="49" fontId="0" fillId="0" borderId="60" xfId="2" applyNumberFormat="1" applyFont="1" applyBorder="1" applyAlignment="1" applyProtection="1">
      <alignment horizontal="center" vertical="center"/>
      <protection hidden="1"/>
    </xf>
    <xf numFmtId="49" fontId="0" fillId="0" borderId="39" xfId="0" applyNumberFormat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/>
    </xf>
    <xf numFmtId="0" fontId="23" fillId="11" borderId="24" xfId="2" applyFill="1" applyBorder="1" applyAlignment="1">
      <alignment horizontal="center" vertical="center"/>
    </xf>
    <xf numFmtId="49" fontId="0" fillId="0" borderId="95" xfId="2" applyNumberFormat="1" applyFont="1" applyBorder="1" applyAlignment="1" applyProtection="1">
      <alignment horizontal="center" vertical="center"/>
      <protection hidden="1"/>
    </xf>
    <xf numFmtId="0" fontId="23" fillId="11" borderId="3" xfId="32" applyFont="1" applyFill="1" applyBorder="1" applyAlignment="1">
      <alignment horizontal="center" vertical="center"/>
    </xf>
    <xf numFmtId="0" fontId="0" fillId="0" borderId="6" xfId="2" applyFont="1" applyBorder="1" applyAlignment="1" applyProtection="1">
      <alignment horizontal="center" vertical="center"/>
      <protection hidden="1"/>
    </xf>
    <xf numFmtId="0" fontId="0" fillId="0" borderId="24" xfId="2" applyFont="1" applyBorder="1" applyAlignment="1" applyProtection="1">
      <alignment horizontal="center" vertical="center"/>
      <protection hidden="1"/>
    </xf>
    <xf numFmtId="0" fontId="23" fillId="11" borderId="57" xfId="2" applyFill="1" applyBorder="1" applyAlignment="1" applyProtection="1">
      <alignment horizontal="center" vertical="center"/>
      <protection hidden="1"/>
    </xf>
    <xf numFmtId="0" fontId="0" fillId="0" borderId="57" xfId="2" applyFont="1" applyBorder="1" applyAlignment="1">
      <alignment horizontal="center" vertical="center" wrapText="1"/>
    </xf>
    <xf numFmtId="0" fontId="23" fillId="11" borderId="24" xfId="2" applyFill="1" applyBorder="1" applyAlignment="1" applyProtection="1">
      <alignment horizontal="center" vertical="center"/>
      <protection hidden="1"/>
    </xf>
    <xf numFmtId="49" fontId="0" fillId="0" borderId="44" xfId="2" applyNumberFormat="1" applyFont="1" applyBorder="1" applyAlignment="1" applyProtection="1">
      <alignment horizontal="center" vertical="center"/>
      <protection hidden="1"/>
    </xf>
    <xf numFmtId="0" fontId="0" fillId="0" borderId="24" xfId="32" applyFont="1" applyBorder="1" applyAlignment="1">
      <alignment horizontal="center"/>
    </xf>
    <xf numFmtId="0" fontId="0" fillId="0" borderId="57" xfId="2" applyFont="1" applyBorder="1" applyAlignment="1" applyProtection="1">
      <alignment horizontal="center" vertical="center"/>
      <protection hidden="1"/>
    </xf>
    <xf numFmtId="0" fontId="23" fillId="11" borderId="93" xfId="32" applyFont="1" applyFill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center"/>
      <protection hidden="1"/>
    </xf>
    <xf numFmtId="0" fontId="0" fillId="0" borderId="100" xfId="2" applyFont="1" applyBorder="1" applyAlignment="1">
      <alignment horizontal="center" vertical="center"/>
    </xf>
    <xf numFmtId="0" fontId="23" fillId="11" borderId="24" xfId="32" applyFont="1" applyFill="1" applyBorder="1" applyAlignment="1">
      <alignment horizontal="center" vertical="center"/>
    </xf>
    <xf numFmtId="0" fontId="23" fillId="0" borderId="24" xfId="2" applyBorder="1" applyAlignment="1">
      <alignment horizontal="center" vertical="center" wrapText="1"/>
    </xf>
    <xf numFmtId="49" fontId="23" fillId="11" borderId="6" xfId="2" applyNumberFormat="1" applyFill="1" applyBorder="1" applyAlignment="1" applyProtection="1">
      <alignment horizontal="center" vertical="center"/>
      <protection hidden="1"/>
    </xf>
    <xf numFmtId="0" fontId="23" fillId="7" borderId="24" xfId="2" applyFill="1" applyBorder="1" applyAlignment="1">
      <alignment horizontal="center" vertical="center"/>
    </xf>
    <xf numFmtId="2" fontId="16" fillId="0" borderId="24" xfId="0" applyNumberFormat="1" applyFont="1" applyBorder="1" applyAlignment="1">
      <alignment horizontal="center" vertical="center"/>
    </xf>
    <xf numFmtId="2" fontId="16" fillId="11" borderId="24" xfId="0" applyNumberFormat="1" applyFont="1" applyFill="1" applyBorder="1" applyAlignment="1">
      <alignment horizontal="center" vertical="center"/>
    </xf>
    <xf numFmtId="4" fontId="23" fillId="0" borderId="24" xfId="49" applyNumberFormat="1" applyBorder="1" applyAlignment="1">
      <alignment horizontal="center" vertical="center"/>
    </xf>
    <xf numFmtId="4" fontId="0" fillId="0" borderId="57" xfId="2" applyNumberFormat="1" applyFont="1" applyBorder="1" applyAlignment="1">
      <alignment horizontal="center" vertical="center" wrapText="1"/>
    </xf>
    <xf numFmtId="4" fontId="23" fillId="14" borderId="24" xfId="2" applyNumberFormat="1" applyFill="1" applyBorder="1" applyAlignment="1">
      <alignment horizontal="center" vertical="center" wrapText="1"/>
    </xf>
    <xf numFmtId="4" fontId="0" fillId="0" borderId="100" xfId="2" applyNumberFormat="1" applyFont="1" applyBorder="1" applyAlignment="1">
      <alignment horizontal="center" vertical="center" wrapText="1"/>
    </xf>
    <xf numFmtId="4" fontId="0" fillId="0" borderId="50" xfId="2" applyNumberFormat="1" applyFont="1" applyBorder="1" applyAlignment="1">
      <alignment horizontal="center" vertical="center" wrapText="1"/>
    </xf>
    <xf numFmtId="10" fontId="23" fillId="0" borderId="45" xfId="51" applyNumberFormat="1" applyBorder="1" applyAlignment="1">
      <alignment horizontal="center" vertical="center"/>
    </xf>
    <xf numFmtId="10" fontId="0" fillId="0" borderId="101" xfId="51" applyNumberFormat="1" applyFont="1" applyBorder="1" applyAlignment="1">
      <alignment horizontal="center" vertical="center"/>
    </xf>
    <xf numFmtId="10" fontId="23" fillId="0" borderId="25" xfId="51" applyNumberFormat="1" applyBorder="1" applyAlignment="1">
      <alignment horizontal="center" vertical="center"/>
    </xf>
    <xf numFmtId="10" fontId="23" fillId="11" borderId="68" xfId="51" applyNumberFormat="1" applyFill="1" applyBorder="1" applyAlignment="1">
      <alignment horizontal="center" vertical="center"/>
    </xf>
    <xf numFmtId="0" fontId="23" fillId="10" borderId="17" xfId="2" applyFill="1" applyBorder="1" applyAlignment="1">
      <alignment horizontal="center" vertical="center" wrapText="1"/>
    </xf>
    <xf numFmtId="0" fontId="23" fillId="10" borderId="0" xfId="2" applyFill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left" vertical="center" wrapText="1"/>
    </xf>
    <xf numFmtId="4" fontId="0" fillId="10" borderId="4" xfId="0" applyNumberFormat="1" applyFill="1" applyBorder="1" applyAlignment="1" applyProtection="1">
      <alignment horizontal="center" vertical="center"/>
      <protection locked="0" hidden="1"/>
    </xf>
    <xf numFmtId="4" fontId="23" fillId="10" borderId="4" xfId="2" applyNumberFormat="1" applyFill="1" applyBorder="1" applyAlignment="1">
      <alignment horizontal="center" vertical="center" wrapText="1"/>
    </xf>
    <xf numFmtId="4" fontId="23" fillId="10" borderId="4" xfId="49" applyNumberFormat="1" applyFill="1" applyBorder="1" applyAlignment="1">
      <alignment horizontal="center" vertical="center"/>
    </xf>
    <xf numFmtId="166" fontId="23" fillId="10" borderId="4" xfId="3" applyFill="1" applyBorder="1" applyAlignment="1" applyProtection="1">
      <alignment horizontal="right" vertical="center"/>
      <protection hidden="1"/>
    </xf>
    <xf numFmtId="10" fontId="23" fillId="10" borderId="18" xfId="51" applyNumberFormat="1" applyFill="1" applyBorder="1" applyAlignment="1">
      <alignment horizontal="center" vertical="center"/>
    </xf>
    <xf numFmtId="49" fontId="23" fillId="10" borderId="17" xfId="2" applyNumberFormat="1" applyFill="1" applyBorder="1" applyAlignment="1" applyProtection="1">
      <alignment horizontal="center" vertical="center"/>
      <protection locked="0" hidden="1"/>
    </xf>
    <xf numFmtId="49" fontId="23" fillId="10" borderId="78" xfId="2" applyNumberFormat="1" applyFill="1" applyBorder="1" applyAlignment="1" applyProtection="1">
      <alignment horizontal="center" vertical="center"/>
      <protection hidden="1"/>
    </xf>
    <xf numFmtId="49" fontId="0" fillId="10" borderId="17" xfId="0" applyNumberFormat="1" applyFill="1" applyBorder="1" applyAlignment="1" applyProtection="1">
      <alignment horizontal="center" vertical="center"/>
      <protection hidden="1"/>
    </xf>
    <xf numFmtId="0" fontId="23" fillId="10" borderId="78" xfId="2" applyFill="1" applyBorder="1" applyAlignment="1">
      <alignment horizontal="center" vertical="center" wrapText="1"/>
    </xf>
    <xf numFmtId="4" fontId="23" fillId="10" borderId="3" xfId="2" applyNumberFormat="1" applyFill="1" applyBorder="1" applyAlignment="1">
      <alignment horizontal="center" vertical="center" wrapText="1"/>
    </xf>
    <xf numFmtId="10" fontId="23" fillId="10" borderId="19" xfId="51" applyNumberFormat="1" applyFill="1" applyBorder="1" applyAlignment="1">
      <alignment horizontal="center" vertical="center"/>
    </xf>
    <xf numFmtId="0" fontId="23" fillId="10" borderId="3" xfId="32" applyFont="1" applyFill="1" applyBorder="1" applyAlignment="1">
      <alignment horizontal="center" vertical="center"/>
    </xf>
    <xf numFmtId="49" fontId="0" fillId="10" borderId="17" xfId="0" applyNumberFormat="1" applyFill="1" applyBorder="1" applyAlignment="1" applyProtection="1">
      <alignment horizontal="center" vertical="center"/>
      <protection locked="0" hidden="1"/>
    </xf>
    <xf numFmtId="49" fontId="23" fillId="10" borderId="3" xfId="2" applyNumberFormat="1" applyFill="1" applyBorder="1" applyAlignment="1" applyProtection="1">
      <alignment horizontal="center" vertical="center"/>
      <protection hidden="1"/>
    </xf>
    <xf numFmtId="49" fontId="0" fillId="10" borderId="17" xfId="0" applyNumberFormat="1" applyFill="1" applyBorder="1" applyAlignment="1">
      <alignment horizontal="center" vertical="center"/>
    </xf>
    <xf numFmtId="0" fontId="23" fillId="10" borderId="3" xfId="2" applyFill="1" applyBorder="1" applyAlignment="1">
      <alignment horizontal="center" vertical="center" wrapText="1"/>
    </xf>
    <xf numFmtId="0" fontId="23" fillId="10" borderId="3" xfId="2" applyFill="1" applyBorder="1" applyAlignment="1">
      <alignment horizontal="center" vertical="center"/>
    </xf>
    <xf numFmtId="49" fontId="23" fillId="10" borderId="17" xfId="2" applyNumberFormat="1" applyFill="1" applyBorder="1" applyAlignment="1" applyProtection="1">
      <alignment horizontal="center" vertical="center"/>
      <protection hidden="1"/>
    </xf>
    <xf numFmtId="0" fontId="23" fillId="10" borderId="3" xfId="32" applyFont="1" applyFill="1" applyBorder="1" applyAlignment="1">
      <alignment horizontal="center"/>
    </xf>
    <xf numFmtId="4" fontId="23" fillId="10" borderId="3" xfId="49" applyNumberForma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6" xfId="0" applyFill="1" applyBorder="1" applyAlignment="1">
      <alignment horizontal="left" vertical="center" wrapText="1"/>
    </xf>
    <xf numFmtId="4" fontId="0" fillId="10" borderId="6" xfId="0" applyNumberFormat="1" applyFill="1" applyBorder="1" applyAlignment="1" applyProtection="1">
      <alignment horizontal="center" vertical="center"/>
      <protection locked="0" hidden="1"/>
    </xf>
    <xf numFmtId="4" fontId="23" fillId="10" borderId="5" xfId="2" applyNumberFormat="1" applyFill="1" applyBorder="1" applyAlignment="1">
      <alignment horizontal="center" vertical="center" wrapText="1"/>
    </xf>
    <xf numFmtId="10" fontId="23" fillId="10" borderId="20" xfId="51" applyNumberFormat="1" applyFill="1" applyBorder="1" applyAlignment="1">
      <alignment horizontal="center" vertical="center"/>
    </xf>
    <xf numFmtId="0" fontId="23" fillId="10" borderId="5" xfId="2" applyFill="1" applyBorder="1" applyAlignment="1">
      <alignment horizontal="center" vertical="center" wrapText="1"/>
    </xf>
    <xf numFmtId="0" fontId="23" fillId="10" borderId="78" xfId="2" applyFill="1" applyBorder="1" applyAlignment="1">
      <alignment horizontal="center" vertical="center"/>
    </xf>
    <xf numFmtId="0" fontId="23" fillId="10" borderId="4" xfId="2" applyFill="1" applyBorder="1" applyAlignment="1">
      <alignment horizontal="center" vertical="center"/>
    </xf>
    <xf numFmtId="49" fontId="0" fillId="10" borderId="21" xfId="0" applyNumberFormat="1" applyFill="1" applyBorder="1" applyAlignment="1" applyProtection="1">
      <alignment horizontal="center" vertical="center"/>
      <protection locked="0" hidden="1"/>
    </xf>
    <xf numFmtId="0" fontId="23" fillId="10" borderId="5" xfId="2" applyFill="1" applyBorder="1" applyAlignment="1">
      <alignment horizontal="center" vertical="center"/>
    </xf>
    <xf numFmtId="49" fontId="0" fillId="10" borderId="21" xfId="0" applyNumberFormat="1" applyFill="1" applyBorder="1" applyAlignment="1">
      <alignment horizontal="center" vertical="center"/>
    </xf>
    <xf numFmtId="49" fontId="23" fillId="10" borderId="21" xfId="2" applyNumberFormat="1" applyFill="1" applyBorder="1" applyAlignment="1" applyProtection="1">
      <alignment horizontal="center" vertical="center"/>
      <protection hidden="1"/>
    </xf>
    <xf numFmtId="49" fontId="0" fillId="10" borderId="22" xfId="0" applyNumberFormat="1" applyFill="1" applyBorder="1" applyAlignment="1" applyProtection="1">
      <alignment horizontal="center" vertical="center"/>
      <protection locked="0" hidden="1"/>
    </xf>
    <xf numFmtId="49" fontId="23" fillId="10" borderId="4" xfId="2" applyNumberFormat="1" applyFill="1" applyBorder="1" applyAlignment="1" applyProtection="1">
      <alignment horizontal="center" vertical="center"/>
      <protection hidden="1"/>
    </xf>
    <xf numFmtId="0" fontId="23" fillId="10" borderId="49" xfId="2" applyFill="1" applyBorder="1" applyAlignment="1">
      <alignment horizontal="center" vertical="center" wrapText="1"/>
    </xf>
    <xf numFmtId="10" fontId="23" fillId="10" borderId="42" xfId="51" applyNumberFormat="1" applyFill="1" applyBorder="1" applyAlignment="1">
      <alignment horizontal="center" vertical="center"/>
    </xf>
    <xf numFmtId="0" fontId="23" fillId="10" borderId="4" xfId="2" applyFill="1" applyBorder="1" applyAlignment="1">
      <alignment horizontal="center" vertical="center" wrapText="1"/>
    </xf>
    <xf numFmtId="0" fontId="23" fillId="10" borderId="4" xfId="2" applyFill="1" applyBorder="1" applyAlignment="1" applyProtection="1">
      <alignment horizontal="center" vertical="center"/>
      <protection hidden="1"/>
    </xf>
    <xf numFmtId="2" fontId="16" fillId="10" borderId="4" xfId="0" applyNumberFormat="1" applyFont="1" applyFill="1" applyBorder="1" applyAlignment="1">
      <alignment horizontal="center" vertical="center"/>
    </xf>
    <xf numFmtId="10" fontId="0" fillId="0" borderId="0" xfId="0" applyNumberFormat="1"/>
    <xf numFmtId="4" fontId="23" fillId="0" borderId="24" xfId="2" applyNumberFormat="1" applyBorder="1" applyAlignment="1">
      <alignment horizontal="center" vertical="center" wrapText="1"/>
    </xf>
    <xf numFmtId="166" fontId="23" fillId="0" borderId="4" xfId="3" applyBorder="1" applyAlignment="1" applyProtection="1">
      <alignment horizontal="right" vertical="center"/>
      <protection hidden="1"/>
    </xf>
    <xf numFmtId="49" fontId="23" fillId="0" borderId="24" xfId="2" applyNumberFormat="1" applyBorder="1" applyAlignment="1" applyProtection="1">
      <alignment horizontal="center" vertical="center"/>
      <protection hidden="1"/>
    </xf>
    <xf numFmtId="0" fontId="23" fillId="0" borderId="5" xfId="2" applyBorder="1" applyAlignment="1">
      <alignment horizontal="center" vertical="center" wrapText="1"/>
    </xf>
    <xf numFmtId="4" fontId="23" fillId="0" borderId="4" xfId="2" applyNumberFormat="1" applyBorder="1" applyAlignment="1">
      <alignment horizontal="center" vertical="center" wrapText="1"/>
    </xf>
    <xf numFmtId="49" fontId="0" fillId="0" borderId="23" xfId="2" applyNumberFormat="1" applyFont="1" applyBorder="1" applyAlignment="1" applyProtection="1">
      <alignment horizontal="center" vertical="center"/>
      <protection locked="0" hidden="1"/>
    </xf>
    <xf numFmtId="169" fontId="0" fillId="0" borderId="0" xfId="63" applyFont="1"/>
    <xf numFmtId="0" fontId="23" fillId="10" borderId="0" xfId="2" applyFill="1" applyAlignment="1" applyProtection="1">
      <alignment vertical="center"/>
      <protection locked="0"/>
    </xf>
    <xf numFmtId="0" fontId="17" fillId="10" borderId="0" xfId="2" applyFont="1" applyFill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4" fontId="0" fillId="0" borderId="47" xfId="0" applyNumberFormat="1" applyBorder="1" applyAlignment="1" applyProtection="1">
      <alignment horizontal="center" vertical="center"/>
      <protection locked="0" hidden="1"/>
    </xf>
    <xf numFmtId="4" fontId="0" fillId="0" borderId="47" xfId="2" applyNumberFormat="1" applyFont="1" applyBorder="1" applyAlignment="1">
      <alignment horizontal="center" vertical="center" wrapText="1"/>
    </xf>
    <xf numFmtId="4" fontId="0" fillId="0" borderId="47" xfId="49" applyNumberFormat="1" applyFont="1" applyBorder="1" applyAlignment="1">
      <alignment horizontal="center" vertical="center"/>
    </xf>
    <xf numFmtId="166" fontId="0" fillId="0" borderId="47" xfId="3" applyFont="1" applyBorder="1" applyAlignment="1" applyProtection="1">
      <alignment horizontal="right" vertical="center"/>
      <protection hidden="1"/>
    </xf>
    <xf numFmtId="49" fontId="0" fillId="0" borderId="92" xfId="2" applyNumberFormat="1" applyFont="1" applyBorder="1" applyAlignment="1" applyProtection="1">
      <alignment horizontal="center" vertical="center"/>
      <protection hidden="1"/>
    </xf>
    <xf numFmtId="49" fontId="23" fillId="0" borderId="3" xfId="2" applyNumberFormat="1" applyBorder="1" applyAlignment="1" applyProtection="1">
      <alignment horizontal="center" vertical="center"/>
      <protection hidden="1"/>
    </xf>
    <xf numFmtId="0" fontId="23" fillId="0" borderId="3" xfId="2" applyBorder="1" applyAlignment="1" applyProtection="1">
      <alignment horizontal="center" vertical="center"/>
      <protection hidden="1"/>
    </xf>
    <xf numFmtId="0" fontId="23" fillId="0" borderId="3" xfId="2" applyBorder="1" applyAlignment="1">
      <alignment horizontal="center" vertical="center" wrapText="1"/>
    </xf>
    <xf numFmtId="169" fontId="23" fillId="8" borderId="0" xfId="63" applyFill="1"/>
    <xf numFmtId="166" fontId="9" fillId="0" borderId="0" xfId="2" applyNumberFormat="1" applyFont="1" applyAlignment="1" applyProtection="1">
      <alignment vertical="center"/>
      <protection locked="0"/>
    </xf>
    <xf numFmtId="0" fontId="0" fillId="0" borderId="39" xfId="2" applyFont="1" applyBorder="1" applyAlignment="1">
      <alignment horizontal="center" vertical="center" wrapText="1"/>
    </xf>
    <xf numFmtId="49" fontId="0" fillId="0" borderId="99" xfId="2" applyNumberFormat="1" applyFont="1" applyBorder="1" applyAlignment="1" applyProtection="1">
      <alignment horizontal="center" vertical="center"/>
      <protection hidden="1"/>
    </xf>
    <xf numFmtId="49" fontId="0" fillId="0" borderId="92" xfId="0" applyNumberFormat="1" applyBorder="1" applyAlignment="1">
      <alignment horizontal="center" vertical="center"/>
    </xf>
    <xf numFmtId="49" fontId="0" fillId="0" borderId="21" xfId="0" applyNumberFormat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/>
      <protection hidden="1"/>
    </xf>
    <xf numFmtId="0" fontId="0" fillId="0" borderId="5" xfId="2" applyFont="1" applyBorder="1" applyAlignment="1" applyProtection="1">
      <alignment horizontal="center" vertical="center"/>
      <protection hidden="1"/>
    </xf>
    <xf numFmtId="0" fontId="23" fillId="0" borderId="24" xfId="2" applyBorder="1" applyAlignment="1" applyProtection="1">
      <alignment horizontal="center" vertical="center"/>
      <protection hidden="1"/>
    </xf>
    <xf numFmtId="0" fontId="0" fillId="0" borderId="52" xfId="2" applyFont="1" applyBorder="1" applyAlignment="1">
      <alignment horizontal="center" vertical="center" wrapText="1"/>
    </xf>
    <xf numFmtId="0" fontId="23" fillId="0" borderId="43" xfId="2" applyBorder="1" applyAlignment="1" applyProtection="1">
      <alignment horizontal="center" vertical="center"/>
      <protection hidden="1"/>
    </xf>
    <xf numFmtId="0" fontId="0" fillId="0" borderId="6" xfId="2" applyFont="1" applyBorder="1" applyAlignment="1">
      <alignment horizontal="center" vertical="center" wrapText="1"/>
    </xf>
    <xf numFmtId="0" fontId="23" fillId="0" borderId="6" xfId="32" applyFont="1" applyBorder="1" applyAlignment="1">
      <alignment horizontal="center" vertical="center"/>
    </xf>
    <xf numFmtId="0" fontId="0" fillId="0" borderId="78" xfId="2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00" xfId="2" applyFont="1" applyBorder="1" applyAlignment="1">
      <alignment horizontal="center" vertical="center" wrapText="1"/>
    </xf>
    <xf numFmtId="0" fontId="0" fillId="0" borderId="44" xfId="2" applyFont="1" applyBorder="1" applyAlignment="1">
      <alignment horizontal="center" vertical="center" wrapText="1"/>
    </xf>
    <xf numFmtId="0" fontId="0" fillId="0" borderId="3" xfId="32" applyFont="1" applyBorder="1" applyAlignment="1">
      <alignment horizontal="center"/>
    </xf>
    <xf numFmtId="49" fontId="23" fillId="0" borderId="78" xfId="2" applyNumberFormat="1" applyBorder="1" applyAlignment="1" applyProtection="1">
      <alignment horizontal="center" vertical="center"/>
      <protection hidden="1"/>
    </xf>
    <xf numFmtId="0" fontId="23" fillId="0" borderId="3" xfId="32" applyFont="1" applyBorder="1" applyAlignment="1">
      <alignment horizontal="center"/>
    </xf>
    <xf numFmtId="0" fontId="0" fillId="0" borderId="78" xfId="2" applyFont="1" applyBorder="1" applyAlignment="1">
      <alignment horizontal="center" vertical="center"/>
    </xf>
    <xf numFmtId="0" fontId="23" fillId="0" borderId="3" xfId="2" applyBorder="1" applyAlignment="1">
      <alignment horizontal="center" vertical="center"/>
    </xf>
    <xf numFmtId="0" fontId="23" fillId="0" borderId="49" xfId="2" applyBorder="1" applyAlignment="1">
      <alignment horizontal="center" vertical="center"/>
    </xf>
    <xf numFmtId="0" fontId="0" fillId="0" borderId="93" xfId="2" applyFont="1" applyBorder="1" applyAlignment="1">
      <alignment horizontal="center" vertical="center" wrapText="1"/>
    </xf>
    <xf numFmtId="0" fontId="23" fillId="0" borderId="5" xfId="2" applyBorder="1" applyAlignment="1" applyProtection="1">
      <alignment horizontal="center" vertical="center"/>
      <protection hidden="1"/>
    </xf>
    <xf numFmtId="0" fontId="23" fillId="0" borderId="24" xfId="2" applyBorder="1" applyAlignment="1">
      <alignment horizontal="center" vertical="center"/>
    </xf>
    <xf numFmtId="0" fontId="0" fillId="0" borderId="54" xfId="2" applyFont="1" applyBorder="1" applyAlignment="1">
      <alignment horizontal="center" vertical="center" wrapText="1"/>
    </xf>
    <xf numFmtId="49" fontId="0" fillId="0" borderId="54" xfId="2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23" fillId="0" borderId="3" xfId="32" applyFont="1" applyBorder="1" applyAlignment="1">
      <alignment horizontal="center" vertical="center"/>
    </xf>
    <xf numFmtId="0" fontId="23" fillId="0" borderId="24" xfId="32" applyFont="1" applyBorder="1" applyAlignment="1">
      <alignment horizontal="center" vertical="center"/>
    </xf>
    <xf numFmtId="4" fontId="0" fillId="0" borderId="3" xfId="2" applyNumberFormat="1" applyFont="1" applyBorder="1" applyAlignment="1">
      <alignment horizontal="center" vertical="center" wrapText="1"/>
    </xf>
    <xf numFmtId="4" fontId="23" fillId="0" borderId="3" xfId="2" applyNumberFormat="1" applyBorder="1" applyAlignment="1">
      <alignment horizontal="center" vertical="center" wrapText="1"/>
    </xf>
    <xf numFmtId="2" fontId="16" fillId="0" borderId="44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4" fontId="0" fillId="0" borderId="5" xfId="2" applyNumberFormat="1" applyFont="1" applyBorder="1" applyAlignment="1">
      <alignment horizontal="center" vertical="center" wrapText="1"/>
    </xf>
    <xf numFmtId="4" fontId="23" fillId="0" borderId="44" xfId="49" applyNumberFormat="1" applyBorder="1" applyAlignment="1">
      <alignment horizontal="center" vertical="center"/>
    </xf>
    <xf numFmtId="166" fontId="23" fillId="0" borderId="44" xfId="3" applyBorder="1" applyAlignment="1" applyProtection="1">
      <alignment horizontal="right" vertical="center"/>
      <protection hidden="1"/>
    </xf>
    <xf numFmtId="166" fontId="23" fillId="0" borderId="3" xfId="3" applyBorder="1" applyAlignment="1" applyProtection="1">
      <alignment horizontal="right" vertical="center"/>
      <protection hidden="1"/>
    </xf>
    <xf numFmtId="166" fontId="23" fillId="0" borderId="24" xfId="3" applyBorder="1" applyAlignment="1" applyProtection="1">
      <alignment horizontal="right" vertical="center"/>
      <protection hidden="1"/>
    </xf>
    <xf numFmtId="43" fontId="0" fillId="0" borderId="0" xfId="2" applyNumberFormat="1" applyFont="1" applyAlignment="1" applyProtection="1">
      <alignment vertical="center"/>
      <protection locked="0"/>
    </xf>
    <xf numFmtId="43" fontId="23" fillId="14" borderId="0" xfId="2" applyNumberFormat="1" applyFill="1" applyAlignment="1" applyProtection="1">
      <alignment vertical="center"/>
      <protection locked="0"/>
    </xf>
    <xf numFmtId="0" fontId="0" fillId="14" borderId="4" xfId="0" applyFill="1" applyBorder="1" applyAlignment="1">
      <alignment horizontal="left" vertical="center" wrapText="1"/>
    </xf>
    <xf numFmtId="0" fontId="46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2" fontId="5" fillId="0" borderId="0" xfId="3" applyNumberFormat="1" applyFont="1" applyAlignment="1" applyProtection="1">
      <alignment horizontal="right" vertical="center" wrapText="1"/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right" vertical="center" wrapText="1"/>
      <protection locked="0"/>
    </xf>
    <xf numFmtId="43" fontId="4" fillId="0" borderId="0" xfId="2" applyNumberFormat="1" applyFont="1" applyAlignment="1" applyProtection="1">
      <alignment vertical="center"/>
      <protection locked="0"/>
    </xf>
    <xf numFmtId="4" fontId="17" fillId="0" borderId="0" xfId="2" applyNumberFormat="1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4" fontId="0" fillId="0" borderId="0" xfId="2" applyNumberFormat="1" applyFont="1" applyAlignment="1" applyProtection="1">
      <alignment vertical="center"/>
      <protection locked="0"/>
    </xf>
    <xf numFmtId="0" fontId="26" fillId="0" borderId="15" xfId="2" applyFont="1" applyBorder="1" applyAlignment="1" applyProtection="1">
      <alignment horizontal="center" vertical="center"/>
      <protection locked="0"/>
    </xf>
    <xf numFmtId="10" fontId="0" fillId="0" borderId="0" xfId="2" applyNumberFormat="1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10" fontId="24" fillId="0" borderId="0" xfId="2" applyNumberFormat="1" applyFont="1" applyAlignment="1" applyProtection="1">
      <alignment horizontal="left" vertical="center"/>
      <protection locked="0"/>
    </xf>
    <xf numFmtId="10" fontId="15" fillId="0" borderId="0" xfId="2" applyNumberFormat="1" applyFont="1" applyAlignment="1" applyProtection="1">
      <alignment horizontal="left" vertical="center"/>
      <protection locked="0"/>
    </xf>
    <xf numFmtId="168" fontId="43" fillId="0" borderId="15" xfId="2" applyNumberFormat="1" applyFont="1" applyBorder="1" applyAlignment="1" applyProtection="1">
      <alignment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174" fontId="44" fillId="0" borderId="0" xfId="3" applyNumberFormat="1" applyFont="1" applyAlignment="1">
      <alignment horizontal="center" vertical="center" wrapText="1"/>
    </xf>
    <xf numFmtId="0" fontId="9" fillId="0" borderId="75" xfId="2" applyFont="1" applyBorder="1" applyAlignment="1">
      <alignment vertical="center"/>
    </xf>
    <xf numFmtId="0" fontId="39" fillId="0" borderId="75" xfId="2" applyFont="1" applyBorder="1" applyAlignment="1">
      <alignment vertical="center"/>
    </xf>
    <xf numFmtId="176" fontId="44" fillId="0" borderId="75" xfId="3" applyNumberFormat="1" applyFont="1" applyBorder="1" applyAlignment="1">
      <alignment horizontal="center" vertical="center" wrapText="1"/>
    </xf>
    <xf numFmtId="0" fontId="9" fillId="0" borderId="76" xfId="2" applyFont="1" applyBorder="1" applyAlignment="1">
      <alignment vertical="center"/>
    </xf>
    <xf numFmtId="49" fontId="35" fillId="3" borderId="40" xfId="2" applyNumberFormat="1" applyFont="1" applyFill="1" applyBorder="1" applyAlignment="1">
      <alignment horizontal="center" vertical="center"/>
    </xf>
    <xf numFmtId="170" fontId="13" fillId="5" borderId="77" xfId="2" applyNumberFormat="1" applyFont="1" applyFill="1" applyBorder="1" applyAlignment="1">
      <alignment horizontal="centerContinuous" vertical="center" wrapText="1"/>
    </xf>
    <xf numFmtId="170" fontId="13" fillId="5" borderId="89" xfId="2" applyNumberFormat="1" applyFont="1" applyFill="1" applyBorder="1" applyAlignment="1">
      <alignment horizontal="centerContinuous" vertical="center" wrapText="1"/>
    </xf>
    <xf numFmtId="170" fontId="13" fillId="13" borderId="37" xfId="2" applyNumberFormat="1" applyFont="1" applyFill="1" applyBorder="1" applyAlignment="1">
      <alignment horizontal="center" vertical="center" wrapText="1"/>
    </xf>
    <xf numFmtId="0" fontId="42" fillId="5" borderId="37" xfId="2" applyFont="1" applyFill="1" applyBorder="1" applyAlignment="1">
      <alignment horizontal="left" vertical="center" wrapText="1"/>
    </xf>
    <xf numFmtId="166" fontId="13" fillId="5" borderId="37" xfId="2" applyNumberFormat="1" applyFont="1" applyFill="1" applyBorder="1" applyAlignment="1">
      <alignment horizontal="centerContinuous" vertical="center" wrapText="1"/>
    </xf>
    <xf numFmtId="166" fontId="13" fillId="5" borderId="37" xfId="3" applyFont="1" applyFill="1" applyBorder="1" applyAlignment="1">
      <alignment horizontal="centerContinuous" vertical="center" wrapText="1"/>
    </xf>
    <xf numFmtId="10" fontId="13" fillId="5" borderId="38" xfId="51" applyNumberFormat="1" applyFont="1" applyFill="1" applyBorder="1" applyAlignment="1">
      <alignment horizontal="center" vertical="center" wrapText="1"/>
    </xf>
    <xf numFmtId="0" fontId="4" fillId="0" borderId="102" xfId="2" applyFont="1" applyBorder="1" applyAlignment="1">
      <alignment horizontal="centerContinuous" vertical="center"/>
    </xf>
    <xf numFmtId="0" fontId="4" fillId="0" borderId="103" xfId="2" applyFont="1" applyBorder="1" applyAlignment="1">
      <alignment horizontal="centerContinuous" vertical="center"/>
    </xf>
    <xf numFmtId="0" fontId="4" fillId="0" borderId="67" xfId="2" applyFont="1" applyBorder="1" applyAlignment="1">
      <alignment horizontal="center" vertical="center" wrapText="1"/>
    </xf>
    <xf numFmtId="166" fontId="38" fillId="2" borderId="67" xfId="3" applyFont="1" applyFill="1" applyBorder="1" applyAlignment="1">
      <alignment horizontal="left" vertical="center" wrapText="1"/>
    </xf>
    <xf numFmtId="166" fontId="4" fillId="0" borderId="67" xfId="3" applyFont="1" applyBorder="1" applyAlignment="1">
      <alignment horizontal="centerContinuous" vertical="center"/>
    </xf>
    <xf numFmtId="10" fontId="4" fillId="0" borderId="71" xfId="51" applyNumberFormat="1" applyFont="1" applyBorder="1" applyAlignment="1">
      <alignment horizontal="center" vertical="center" wrapText="1"/>
    </xf>
    <xf numFmtId="0" fontId="0" fillId="0" borderId="78" xfId="0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166" fontId="0" fillId="0" borderId="4" xfId="3" applyFont="1" applyBorder="1" applyAlignment="1">
      <alignment horizontal="right" vertical="center"/>
    </xf>
    <xf numFmtId="2" fontId="16" fillId="0" borderId="3" xfId="0" applyNumberFormat="1" applyFont="1" applyBorder="1" applyAlignment="1">
      <alignment horizontal="center" vertical="center"/>
    </xf>
    <xf numFmtId="166" fontId="23" fillId="0" borderId="4" xfId="3" applyBorder="1" applyAlignment="1">
      <alignment horizontal="right" vertical="center"/>
    </xf>
    <xf numFmtId="49" fontId="0" fillId="0" borderId="17" xfId="2" applyNumberFormat="1" applyFont="1" applyBorder="1" applyAlignment="1">
      <alignment horizontal="center" vertical="center"/>
    </xf>
    <xf numFmtId="170" fontId="13" fillId="9" borderId="37" xfId="2" applyNumberFormat="1" applyFont="1" applyFill="1" applyBorder="1" applyAlignment="1">
      <alignment horizontal="center" vertical="center" wrapText="1"/>
    </xf>
    <xf numFmtId="0" fontId="13" fillId="5" borderId="37" xfId="2" applyFont="1" applyFill="1" applyBorder="1" applyAlignment="1">
      <alignment horizontal="left" vertical="center" wrapText="1"/>
    </xf>
    <xf numFmtId="0" fontId="4" fillId="0" borderId="69" xfId="2" applyFont="1" applyBorder="1" applyAlignment="1">
      <alignment horizontal="center" vertical="center" wrapText="1"/>
    </xf>
    <xf numFmtId="0" fontId="38" fillId="0" borderId="69" xfId="2" applyFont="1" applyBorder="1" applyAlignment="1">
      <alignment horizontal="left" vertical="center" wrapText="1"/>
    </xf>
    <xf numFmtId="166" fontId="4" fillId="0" borderId="69" xfId="3" applyFont="1" applyBorder="1" applyAlignment="1">
      <alignment horizontal="centerContinuous" vertical="center"/>
    </xf>
    <xf numFmtId="10" fontId="4" fillId="0" borderId="70" xfId="51" applyNumberFormat="1" applyFont="1" applyBorder="1" applyAlignment="1">
      <alignment horizontal="center" vertical="center" wrapText="1"/>
    </xf>
    <xf numFmtId="49" fontId="0" fillId="0" borderId="5" xfId="2" applyNumberFormat="1" applyFont="1" applyBorder="1" applyAlignment="1">
      <alignment horizontal="center" vertical="center"/>
    </xf>
    <xf numFmtId="4" fontId="0" fillId="0" borderId="93" xfId="0" applyNumberFormat="1" applyBorder="1" applyAlignment="1">
      <alignment horizontal="center" vertical="center"/>
    </xf>
    <xf numFmtId="166" fontId="0" fillId="0" borderId="93" xfId="3" applyFont="1" applyBorder="1" applyAlignment="1">
      <alignment horizontal="right" vertical="center"/>
    </xf>
    <xf numFmtId="4" fontId="0" fillId="0" borderId="24" xfId="0" applyNumberFormat="1" applyBorder="1" applyAlignment="1">
      <alignment horizontal="center" vertical="center"/>
    </xf>
    <xf numFmtId="166" fontId="0" fillId="0" borderId="24" xfId="3" applyFont="1" applyBorder="1" applyAlignment="1">
      <alignment horizontal="right" vertical="center"/>
    </xf>
    <xf numFmtId="0" fontId="35" fillId="3" borderId="77" xfId="2" applyFont="1" applyFill="1" applyBorder="1" applyAlignment="1">
      <alignment vertical="center"/>
    </xf>
    <xf numFmtId="0" fontId="35" fillId="3" borderId="89" xfId="2" applyFont="1" applyFill="1" applyBorder="1" applyAlignment="1">
      <alignment vertical="center"/>
    </xf>
    <xf numFmtId="0" fontId="35" fillId="3" borderId="37" xfId="2" applyFont="1" applyFill="1" applyBorder="1" applyAlignment="1">
      <alignment horizontal="left" vertical="center"/>
    </xf>
    <xf numFmtId="0" fontId="35" fillId="3" borderId="37" xfId="2" applyFont="1" applyFill="1" applyBorder="1" applyAlignment="1">
      <alignment horizontal="center" vertical="center"/>
    </xf>
    <xf numFmtId="4" fontId="35" fillId="6" borderId="90" xfId="2" applyNumberFormat="1" applyFont="1" applyFill="1" applyBorder="1" applyAlignment="1">
      <alignment horizontal="center" vertical="center"/>
    </xf>
    <xf numFmtId="9" fontId="37" fillId="3" borderId="62" xfId="2" applyNumberFormat="1" applyFont="1" applyFill="1" applyBorder="1" applyAlignment="1">
      <alignment horizontal="center" vertical="center" wrapText="1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left" vertical="center"/>
    </xf>
    <xf numFmtId="0" fontId="35" fillId="0" borderId="0" xfId="2" applyFont="1" applyAlignment="1">
      <alignment horizontal="center" vertical="center"/>
    </xf>
    <xf numFmtId="4" fontId="35" fillId="0" borderId="0" xfId="2" applyNumberFormat="1" applyFont="1" applyAlignment="1">
      <alignment horizontal="center" vertical="center"/>
    </xf>
    <xf numFmtId="171" fontId="35" fillId="0" borderId="0" xfId="3" applyNumberFormat="1" applyFont="1" applyAlignment="1">
      <alignment horizontal="center" vertical="center"/>
    </xf>
    <xf numFmtId="9" fontId="37" fillId="0" borderId="0" xfId="2" applyNumberFormat="1" applyFont="1" applyAlignment="1">
      <alignment horizontal="center" vertical="center" wrapText="1"/>
    </xf>
    <xf numFmtId="0" fontId="0" fillId="0" borderId="13" xfId="2" applyFont="1" applyBorder="1" applyAlignment="1" applyProtection="1">
      <alignment horizontal="center" vertical="center"/>
      <protection locked="0"/>
    </xf>
    <xf numFmtId="0" fontId="0" fillId="0" borderId="14" xfId="2" applyFont="1" applyBorder="1" applyAlignment="1" applyProtection="1">
      <alignment vertical="center"/>
      <protection locked="0"/>
    </xf>
    <xf numFmtId="0" fontId="0" fillId="0" borderId="14" xfId="2" applyFont="1" applyBorder="1" applyAlignment="1" applyProtection="1">
      <alignment horizontal="center" vertical="center"/>
      <protection locked="0"/>
    </xf>
    <xf numFmtId="0" fontId="0" fillId="0" borderId="15" xfId="2" applyFont="1" applyBorder="1" applyAlignment="1" applyProtection="1">
      <alignment vertical="center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4" fontId="5" fillId="0" borderId="0" xfId="2" applyNumberFormat="1" applyFont="1" applyAlignment="1" applyProtection="1">
      <alignment horizontal="center" vertical="center" wrapText="1"/>
      <protection locked="0"/>
    </xf>
    <xf numFmtId="0" fontId="5" fillId="0" borderId="16" xfId="2" applyFont="1" applyBorder="1" applyAlignment="1" applyProtection="1">
      <alignment horizontal="center" vertical="center" wrapText="1"/>
      <protection locked="0"/>
    </xf>
    <xf numFmtId="10" fontId="12" fillId="0" borderId="0" xfId="51" applyNumberFormat="1" applyFont="1" applyAlignment="1" applyProtection="1">
      <alignment horizontal="center" vertical="center"/>
      <protection locked="0"/>
    </xf>
    <xf numFmtId="169" fontId="12" fillId="0" borderId="0" xfId="63" applyFont="1" applyAlignment="1" applyProtection="1">
      <alignment horizontal="center" vertical="center"/>
      <protection locked="0"/>
    </xf>
    <xf numFmtId="10" fontId="0" fillId="0" borderId="0" xfId="51" applyNumberFormat="1" applyFont="1" applyAlignment="1" applyProtection="1">
      <alignment vertical="center"/>
      <protection locked="0"/>
    </xf>
    <xf numFmtId="10" fontId="4" fillId="0" borderId="0" xfId="51" applyNumberFormat="1" applyFont="1" applyAlignment="1" applyProtection="1">
      <alignment vertical="center"/>
      <protection locked="0"/>
    </xf>
    <xf numFmtId="169" fontId="4" fillId="0" borderId="0" xfId="63" applyFont="1" applyAlignment="1" applyProtection="1">
      <alignment vertical="center"/>
      <protection locked="0"/>
    </xf>
    <xf numFmtId="10" fontId="4" fillId="0" borderId="0" xfId="51" applyNumberFormat="1" applyFont="1" applyAlignment="1" applyProtection="1">
      <alignment horizontal="center" vertical="center"/>
      <protection locked="0"/>
    </xf>
    <xf numFmtId="4" fontId="13" fillId="0" borderId="0" xfId="63" applyNumberFormat="1" applyFont="1" applyAlignment="1" applyProtection="1">
      <alignment vertical="center"/>
      <protection locked="0"/>
    </xf>
    <xf numFmtId="169" fontId="4" fillId="0" borderId="0" xfId="63" applyFont="1" applyAlignment="1" applyProtection="1">
      <alignment horizontal="center" vertical="center"/>
      <protection locked="0"/>
    </xf>
    <xf numFmtId="10" fontId="0" fillId="0" borderId="0" xfId="51" applyNumberFormat="1" applyFont="1" applyAlignment="1" applyProtection="1">
      <alignment horizontal="center" vertical="center"/>
      <protection locked="0"/>
    </xf>
    <xf numFmtId="169" fontId="0" fillId="0" borderId="0" xfId="63" applyFont="1" applyAlignment="1" applyProtection="1">
      <alignment vertical="center"/>
      <protection locked="0"/>
    </xf>
    <xf numFmtId="169" fontId="13" fillId="0" borderId="0" xfId="63" applyFont="1" applyAlignment="1" applyProtection="1">
      <alignment vertical="center"/>
      <protection locked="0"/>
    </xf>
    <xf numFmtId="10" fontId="33" fillId="0" borderId="0" xfId="51" applyNumberFormat="1" applyFont="1" applyAlignment="1" applyProtection="1">
      <alignment vertical="center"/>
      <protection locked="0"/>
    </xf>
    <xf numFmtId="169" fontId="33" fillId="0" borderId="0" xfId="63" applyFont="1" applyAlignment="1" applyProtection="1">
      <alignment vertical="center"/>
      <protection locked="0"/>
    </xf>
    <xf numFmtId="10" fontId="33" fillId="0" borderId="0" xfId="51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Continuous" vertical="center" wrapText="1"/>
      <protection locked="0"/>
    </xf>
    <xf numFmtId="0" fontId="21" fillId="0" borderId="0" xfId="2" applyFont="1" applyAlignment="1" applyProtection="1">
      <alignment horizontal="centerContinuous" vertical="center" wrapText="1"/>
      <protection locked="0"/>
    </xf>
    <xf numFmtId="0" fontId="5" fillId="0" borderId="0" xfId="2" applyFont="1" applyAlignment="1" applyProtection="1">
      <alignment horizontal="centerContinuous" vertical="center" wrapText="1"/>
      <protection locked="0"/>
    </xf>
    <xf numFmtId="0" fontId="17" fillId="0" borderId="0" xfId="2" applyFont="1" applyAlignment="1" applyProtection="1">
      <alignment horizontal="centerContinuous" vertical="center" wrapText="1"/>
      <protection locked="0"/>
    </xf>
    <xf numFmtId="4" fontId="17" fillId="0" borderId="0" xfId="2" applyNumberFormat="1" applyFont="1" applyAlignment="1" applyProtection="1">
      <alignment vertical="center" wrapText="1"/>
      <protection locked="0"/>
    </xf>
    <xf numFmtId="0" fontId="17" fillId="0" borderId="0" xfId="2" applyFont="1" applyAlignment="1" applyProtection="1">
      <alignment vertical="center" wrapText="1"/>
      <protection locked="0"/>
    </xf>
    <xf numFmtId="0" fontId="17" fillId="0" borderId="0" xfId="2" applyFont="1" applyAlignment="1" applyProtection="1">
      <alignment horizontal="right"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4" fontId="0" fillId="0" borderId="0" xfId="2" applyNumberFormat="1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 wrapText="1"/>
      <protection locked="0"/>
    </xf>
    <xf numFmtId="168" fontId="0" fillId="0" borderId="0" xfId="2" applyNumberFormat="1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6" fillId="0" borderId="0" xfId="2" applyFont="1" applyAlignment="1" applyProtection="1">
      <alignment horizontal="center" vertical="center"/>
      <protection locked="0"/>
    </xf>
    <xf numFmtId="4" fontId="39" fillId="0" borderId="0" xfId="2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46" fillId="0" borderId="0" xfId="2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166" fontId="0" fillId="0" borderId="0" xfId="3" applyFont="1" applyAlignment="1" applyProtection="1">
      <alignment horizontal="center" vertical="center"/>
      <protection locked="0"/>
    </xf>
    <xf numFmtId="4" fontId="0" fillId="15" borderId="4" xfId="49" applyNumberFormat="1" applyFont="1" applyFill="1" applyBorder="1" applyAlignment="1" applyProtection="1">
      <alignment horizontal="center" vertical="center"/>
      <protection locked="0"/>
    </xf>
    <xf numFmtId="4" fontId="23" fillId="15" borderId="4" xfId="49" applyNumberFormat="1" applyFill="1" applyBorder="1" applyAlignment="1" applyProtection="1">
      <alignment horizontal="center" vertical="center"/>
      <protection locked="0"/>
    </xf>
    <xf numFmtId="4" fontId="0" fillId="15" borderId="93" xfId="49" applyNumberFormat="1" applyFont="1" applyFill="1" applyBorder="1" applyAlignment="1" applyProtection="1">
      <alignment horizontal="center" vertical="center"/>
      <protection locked="0"/>
    </xf>
    <xf numFmtId="4" fontId="0" fillId="15" borderId="24" xfId="49" applyNumberFormat="1" applyFont="1" applyFill="1" applyBorder="1" applyAlignment="1" applyProtection="1">
      <alignment horizontal="center" vertical="center"/>
      <protection locked="0"/>
    </xf>
    <xf numFmtId="173" fontId="5" fillId="0" borderId="0" xfId="19" applyNumberFormat="1" applyFont="1" applyAlignment="1" applyProtection="1">
      <alignment vertical="center"/>
      <protection locked="0"/>
    </xf>
    <xf numFmtId="10" fontId="5" fillId="15" borderId="37" xfId="51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vertical="center"/>
      <protection locked="0"/>
    </xf>
    <xf numFmtId="4" fontId="20" fillId="0" borderId="0" xfId="2" applyNumberFormat="1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/>
      <protection locked="0"/>
    </xf>
    <xf numFmtId="166" fontId="0" fillId="0" borderId="0" xfId="3" applyFont="1" applyAlignment="1" applyProtection="1">
      <alignment horizontal="center" vertical="center" wrapText="1"/>
      <protection locked="0"/>
    </xf>
    <xf numFmtId="168" fontId="14" fillId="0" borderId="0" xfId="2" applyNumberFormat="1" applyFont="1" applyAlignment="1" applyProtection="1">
      <alignment horizontal="center" vertical="center" wrapText="1"/>
      <protection locked="0"/>
    </xf>
    <xf numFmtId="166" fontId="0" fillId="0" borderId="0" xfId="3" applyFont="1" applyAlignment="1" applyProtection="1">
      <alignment vertical="center"/>
      <protection locked="0"/>
    </xf>
    <xf numFmtId="171" fontId="0" fillId="0" borderId="0" xfId="2" applyNumberFormat="1" applyFont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168" fontId="14" fillId="0" borderId="0" xfId="2" applyNumberFormat="1" applyFont="1" applyAlignment="1" applyProtection="1">
      <alignment horizontal="center" vertical="center"/>
      <protection locked="0"/>
    </xf>
    <xf numFmtId="0" fontId="5" fillId="0" borderId="12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4" fontId="5" fillId="0" borderId="2" xfId="2" applyNumberFormat="1" applyFont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174" fontId="13" fillId="0" borderId="2" xfId="2" applyNumberFormat="1" applyFont="1" applyBorder="1" applyAlignment="1">
      <alignment horizontal="right" vertical="center" wrapText="1"/>
    </xf>
    <xf numFmtId="4" fontId="5" fillId="0" borderId="0" xfId="2" applyNumberFormat="1" applyFont="1" applyAlignment="1">
      <alignment vertical="center" wrapText="1"/>
    </xf>
    <xf numFmtId="4" fontId="13" fillId="0" borderId="2" xfId="2" applyNumberFormat="1" applyFont="1" applyBorder="1" applyAlignment="1">
      <alignment horizontal="right" vertical="center" wrapText="1"/>
    </xf>
    <xf numFmtId="0" fontId="13" fillId="0" borderId="0" xfId="2" applyFont="1" applyAlignment="1">
      <alignment horizontal="left" vertical="center"/>
    </xf>
    <xf numFmtId="175" fontId="13" fillId="0" borderId="2" xfId="3" applyNumberFormat="1" applyFont="1" applyBorder="1" applyAlignment="1">
      <alignment vertical="center"/>
    </xf>
    <xf numFmtId="176" fontId="5" fillId="0" borderId="2" xfId="3" applyNumberFormat="1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7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0" fontId="35" fillId="3" borderId="32" xfId="2" applyFont="1" applyFill="1" applyBorder="1" applyAlignment="1">
      <alignment horizontal="center" vertical="center" wrapText="1"/>
    </xf>
    <xf numFmtId="166" fontId="35" fillId="3" borderId="32" xfId="3" applyFont="1" applyFill="1" applyBorder="1" applyAlignment="1">
      <alignment horizontal="center" vertical="center" wrapText="1"/>
    </xf>
    <xf numFmtId="168" fontId="33" fillId="3" borderId="32" xfId="2" applyNumberFormat="1" applyFont="1" applyFill="1" applyBorder="1" applyAlignment="1">
      <alignment horizontal="center" vertical="center" wrapText="1"/>
    </xf>
    <xf numFmtId="170" fontId="13" fillId="4" borderId="28" xfId="2" applyNumberFormat="1" applyFont="1" applyFill="1" applyBorder="1" applyAlignment="1">
      <alignment horizontal="center" vertical="center" wrapText="1"/>
    </xf>
    <xf numFmtId="0" fontId="13" fillId="4" borderId="29" xfId="2" applyFont="1" applyFill="1" applyBorder="1" applyAlignment="1">
      <alignment horizontal="center" vertical="center" wrapText="1"/>
    </xf>
    <xf numFmtId="166" fontId="14" fillId="4" borderId="3" xfId="3" applyFont="1" applyFill="1" applyBorder="1" applyAlignment="1">
      <alignment horizontal="center" vertical="center" wrapText="1"/>
    </xf>
    <xf numFmtId="166" fontId="14" fillId="4" borderId="131" xfId="3" applyFont="1" applyFill="1" applyBorder="1" applyAlignment="1">
      <alignment horizontal="center" vertical="center" wrapText="1"/>
    </xf>
    <xf numFmtId="10" fontId="13" fillId="4" borderId="30" xfId="51" applyNumberFormat="1" applyFont="1" applyFill="1" applyBorder="1" applyAlignment="1">
      <alignment horizontal="center" vertical="center" wrapText="1"/>
    </xf>
    <xf numFmtId="166" fontId="34" fillId="3" borderId="31" xfId="3" applyFont="1" applyFill="1" applyBorder="1" applyAlignment="1">
      <alignment horizontal="center" vertical="center" wrapText="1"/>
    </xf>
    <xf numFmtId="9" fontId="33" fillId="3" borderId="31" xfId="51" applyFont="1" applyFill="1" applyBorder="1" applyAlignment="1">
      <alignment horizontal="center" vertical="center" wrapText="1"/>
    </xf>
    <xf numFmtId="166" fontId="0" fillId="0" borderId="0" xfId="3" applyFont="1" applyAlignment="1">
      <alignment horizontal="center" vertical="center" wrapText="1"/>
    </xf>
    <xf numFmtId="168" fontId="14" fillId="0" borderId="0" xfId="2" applyNumberFormat="1" applyFont="1" applyAlignment="1">
      <alignment horizontal="center" vertical="center" wrapText="1"/>
    </xf>
    <xf numFmtId="0" fontId="20" fillId="0" borderId="0" xfId="2" applyFont="1" applyAlignment="1" applyProtection="1">
      <alignment horizontal="center" vertical="center"/>
      <protection locked="0"/>
    </xf>
    <xf numFmtId="0" fontId="23" fillId="0" borderId="0" xfId="2" applyProtection="1">
      <protection locked="0"/>
    </xf>
    <xf numFmtId="10" fontId="23" fillId="15" borderId="87" xfId="19" applyNumberFormat="1" applyFill="1" applyBorder="1" applyAlignment="1" applyProtection="1">
      <alignment horizontal="center" vertical="center"/>
      <protection locked="0"/>
    </xf>
    <xf numFmtId="10" fontId="23" fillId="0" borderId="0" xfId="2" applyNumberFormat="1" applyProtection="1">
      <protection locked="0"/>
    </xf>
    <xf numFmtId="175" fontId="23" fillId="0" borderId="0" xfId="2" applyNumberFormat="1" applyProtection="1">
      <protection locked="0"/>
    </xf>
    <xf numFmtId="43" fontId="23" fillId="0" borderId="0" xfId="2" applyNumberFormat="1" applyProtection="1">
      <protection locked="0"/>
    </xf>
    <xf numFmtId="0" fontId="14" fillId="0" borderId="0" xfId="2" applyFont="1" applyAlignment="1" applyProtection="1">
      <alignment horizontal="left" vertical="center"/>
      <protection locked="0"/>
    </xf>
    <xf numFmtId="0" fontId="23" fillId="0" borderId="0" xfId="2" applyAlignment="1" applyProtection="1">
      <alignment vertical="center"/>
      <protection locked="0"/>
    </xf>
    <xf numFmtId="0" fontId="17" fillId="0" borderId="0" xfId="2" applyFont="1" applyProtection="1">
      <protection locked="0"/>
    </xf>
    <xf numFmtId="10" fontId="23" fillId="0" borderId="0" xfId="2" applyNumberFormat="1" applyAlignment="1" applyProtection="1">
      <alignment vertical="center"/>
      <protection locked="0"/>
    </xf>
    <xf numFmtId="182" fontId="23" fillId="0" borderId="0" xfId="2" applyNumberFormat="1" applyProtection="1">
      <protection locked="0"/>
    </xf>
    <xf numFmtId="181" fontId="0" fillId="0" borderId="0" xfId="2" applyNumberFormat="1" applyFont="1" applyProtection="1">
      <protection locked="0"/>
    </xf>
    <xf numFmtId="0" fontId="0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protection locked="0"/>
    </xf>
    <xf numFmtId="0" fontId="9" fillId="0" borderId="15" xfId="2" applyFont="1" applyBorder="1" applyAlignment="1">
      <alignment vertical="center"/>
    </xf>
    <xf numFmtId="179" fontId="5" fillId="0" borderId="0" xfId="3" applyNumberFormat="1" applyFont="1" applyAlignment="1">
      <alignment vertical="center"/>
    </xf>
    <xf numFmtId="0" fontId="4" fillId="0" borderId="74" xfId="2" applyFont="1" applyBorder="1" applyAlignment="1">
      <alignment vertical="center"/>
    </xf>
    <xf numFmtId="0" fontId="4" fillId="0" borderId="75" xfId="2" applyFont="1" applyBorder="1" applyAlignment="1">
      <alignment vertical="center"/>
    </xf>
    <xf numFmtId="0" fontId="21" fillId="0" borderId="55" xfId="19" applyFont="1" applyBorder="1" applyAlignment="1">
      <alignment vertical="center"/>
    </xf>
    <xf numFmtId="175" fontId="14" fillId="7" borderId="88" xfId="7" applyNumberFormat="1" applyFont="1" applyFill="1" applyBorder="1" applyAlignment="1">
      <alignment horizontal="center" vertical="center"/>
    </xf>
    <xf numFmtId="175" fontId="14" fillId="7" borderId="130" xfId="7" applyNumberFormat="1" applyFont="1" applyFill="1" applyBorder="1" applyAlignment="1">
      <alignment horizontal="center" vertical="center"/>
    </xf>
    <xf numFmtId="170" fontId="13" fillId="0" borderId="0" xfId="2" applyNumberFormat="1" applyFont="1" applyAlignment="1">
      <alignment horizontal="center" vertical="center" wrapText="1"/>
    </xf>
    <xf numFmtId="10" fontId="5" fillId="0" borderId="0" xfId="19" applyNumberFormat="1" applyFont="1" applyAlignment="1">
      <alignment horizontal="center" vertical="center"/>
    </xf>
    <xf numFmtId="166" fontId="5" fillId="0" borderId="0" xfId="3" applyFont="1" applyAlignment="1">
      <alignment horizontal="center" vertical="center"/>
    </xf>
    <xf numFmtId="175" fontId="14" fillId="7" borderId="0" xfId="7" applyNumberFormat="1" applyFont="1" applyFill="1" applyAlignment="1">
      <alignment horizontal="center" vertical="center"/>
    </xf>
    <xf numFmtId="49" fontId="4" fillId="0" borderId="85" xfId="19" applyNumberFormat="1" applyFont="1" applyBorder="1" applyAlignment="1">
      <alignment horizontal="center"/>
    </xf>
    <xf numFmtId="0" fontId="13" fillId="0" borderId="85" xfId="19" applyFont="1" applyBorder="1" applyAlignment="1">
      <alignment horizontal="center"/>
    </xf>
    <xf numFmtId="10" fontId="5" fillId="0" borderId="85" xfId="19" applyNumberFormat="1" applyFont="1" applyBorder="1" applyAlignment="1">
      <alignment horizontal="center" vertical="center"/>
    </xf>
    <xf numFmtId="10" fontId="5" fillId="0" borderId="85" xfId="19" applyNumberFormat="1" applyFont="1" applyBorder="1" applyAlignment="1">
      <alignment horizontal="center"/>
    </xf>
    <xf numFmtId="166" fontId="35" fillId="3" borderId="9" xfId="3" applyFont="1" applyFill="1" applyBorder="1" applyAlignment="1">
      <alignment horizontal="center" vertical="center"/>
    </xf>
    <xf numFmtId="166" fontId="35" fillId="3" borderId="0" xfId="3" applyFont="1" applyFill="1" applyAlignment="1">
      <alignment horizontal="center" vertical="center"/>
    </xf>
    <xf numFmtId="166" fontId="35" fillId="3" borderId="75" xfId="3" applyFont="1" applyFill="1" applyBorder="1" applyAlignment="1">
      <alignment horizontal="center" vertical="center"/>
    </xf>
    <xf numFmtId="173" fontId="5" fillId="0" borderId="0" xfId="19" applyNumberFormat="1" applyFont="1" applyAlignment="1" applyProtection="1">
      <alignment horizontal="center" vertical="center"/>
      <protection locked="0"/>
    </xf>
    <xf numFmtId="0" fontId="3" fillId="0" borderId="14" xfId="2" applyFont="1" applyBorder="1" applyAlignment="1" applyProtection="1">
      <alignment horizontal="center" vertical="center"/>
      <protection locked="0"/>
    </xf>
    <xf numFmtId="0" fontId="3" fillId="0" borderId="62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45" fillId="0" borderId="0" xfId="2" applyFont="1" applyAlignment="1">
      <alignment vertical="center" wrapText="1"/>
    </xf>
    <xf numFmtId="0" fontId="5" fillId="0" borderId="0" xfId="19" applyFont="1" applyAlignment="1" applyProtection="1">
      <alignment horizontal="center" vertical="center"/>
      <protection locked="0"/>
    </xf>
    <xf numFmtId="171" fontId="35" fillId="3" borderId="104" xfId="3" applyNumberFormat="1" applyFont="1" applyFill="1" applyBorder="1" applyAlignment="1">
      <alignment horizontal="center" vertical="center"/>
    </xf>
    <xf numFmtId="171" fontId="35" fillId="3" borderId="129" xfId="3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45" fillId="0" borderId="75" xfId="2" applyFont="1" applyBorder="1" applyAlignment="1">
      <alignment vertical="center" wrapText="1"/>
    </xf>
    <xf numFmtId="0" fontId="10" fillId="0" borderId="75" xfId="2" applyFont="1" applyBorder="1" applyAlignment="1">
      <alignment vertical="center" wrapText="1"/>
    </xf>
    <xf numFmtId="0" fontId="3" fillId="0" borderId="14" xfId="2" applyFont="1" applyBorder="1" applyAlignment="1">
      <alignment horizontal="center" vertical="center"/>
    </xf>
    <xf numFmtId="0" fontId="3" fillId="0" borderId="6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7" fillId="0" borderId="0" xfId="2" applyFont="1" applyAlignment="1" applyProtection="1">
      <alignment horizontal="center" vertical="center"/>
      <protection locked="0"/>
    </xf>
    <xf numFmtId="0" fontId="4" fillId="0" borderId="55" xfId="2" applyFont="1" applyBorder="1" applyAlignment="1">
      <alignment horizontal="center" vertical="center" wrapText="1"/>
    </xf>
    <xf numFmtId="0" fontId="35" fillId="3" borderId="31" xfId="2" applyFont="1" applyFill="1" applyBorder="1" applyAlignment="1">
      <alignment horizontal="center" vertical="center" wrapText="1"/>
    </xf>
    <xf numFmtId="0" fontId="0" fillId="0" borderId="0" xfId="2" applyFont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0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0" fontId="13" fillId="0" borderId="40" xfId="2" applyNumberFormat="1" applyFont="1" applyBorder="1" applyAlignment="1">
      <alignment horizontal="center" vertical="center" wrapText="1"/>
    </xf>
    <xf numFmtId="170" fontId="13" fillId="0" borderId="122" xfId="2" applyNumberFormat="1" applyFont="1" applyBorder="1" applyAlignment="1">
      <alignment horizontal="center" vertical="center" wrapText="1"/>
    </xf>
    <xf numFmtId="10" fontId="5" fillId="0" borderId="32" xfId="19" applyNumberFormat="1" applyFont="1" applyBorder="1" applyAlignment="1">
      <alignment horizontal="center" vertical="center"/>
    </xf>
    <xf numFmtId="10" fontId="5" fillId="0" borderId="121" xfId="19" applyNumberFormat="1" applyFont="1" applyBorder="1" applyAlignment="1">
      <alignment horizontal="center" vertical="center"/>
    </xf>
    <xf numFmtId="10" fontId="5" fillId="0" borderId="120" xfId="19" applyNumberFormat="1" applyFont="1" applyBorder="1" applyAlignment="1">
      <alignment horizontal="center" vertical="center"/>
    </xf>
    <xf numFmtId="166" fontId="5" fillId="0" borderId="32" xfId="3" applyFont="1" applyBorder="1" applyAlignment="1">
      <alignment horizontal="center" vertical="center"/>
    </xf>
    <xf numFmtId="166" fontId="5" fillId="0" borderId="121" xfId="3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6" fontId="22" fillId="0" borderId="8" xfId="3" applyFont="1" applyBorder="1" applyAlignment="1">
      <alignment horizontal="center" vertical="center"/>
    </xf>
    <xf numFmtId="0" fontId="35" fillId="3" borderId="110" xfId="19" applyFont="1" applyFill="1" applyBorder="1" applyAlignment="1">
      <alignment horizontal="center" vertical="center"/>
    </xf>
    <xf numFmtId="0" fontId="35" fillId="3" borderId="111" xfId="19" applyFont="1" applyFill="1" applyBorder="1" applyAlignment="1">
      <alignment horizontal="center" vertical="center"/>
    </xf>
    <xf numFmtId="0" fontId="35" fillId="3" borderId="112" xfId="19" applyFont="1" applyFill="1" applyBorder="1" applyAlignment="1">
      <alignment horizontal="center" vertical="center"/>
    </xf>
    <xf numFmtId="0" fontId="35" fillId="3" borderId="113" xfId="19" applyFont="1" applyFill="1" applyBorder="1" applyAlignment="1">
      <alignment horizontal="center" vertical="center"/>
    </xf>
    <xf numFmtId="9" fontId="35" fillId="3" borderId="105" xfId="19" applyNumberFormat="1" applyFont="1" applyFill="1" applyBorder="1" applyAlignment="1">
      <alignment horizontal="center" vertical="center"/>
    </xf>
    <xf numFmtId="9" fontId="35" fillId="3" borderId="114" xfId="19" applyNumberFormat="1" applyFont="1" applyFill="1" applyBorder="1" applyAlignment="1">
      <alignment horizontal="center" vertical="center"/>
    </xf>
    <xf numFmtId="166" fontId="35" fillId="3" borderId="105" xfId="3" applyFont="1" applyFill="1" applyBorder="1" applyAlignment="1">
      <alignment horizontal="center" vertical="center"/>
    </xf>
    <xf numFmtId="166" fontId="35" fillId="3" borderId="114" xfId="3" applyFont="1" applyFill="1" applyBorder="1" applyAlignment="1">
      <alignment horizontal="center" vertical="center"/>
    </xf>
    <xf numFmtId="166" fontId="40" fillId="3" borderId="112" xfId="3" applyFont="1" applyFill="1" applyBorder="1" applyAlignment="1">
      <alignment horizontal="center" vertical="center"/>
    </xf>
    <xf numFmtId="166" fontId="40" fillId="3" borderId="113" xfId="3" applyFont="1" applyFill="1" applyBorder="1" applyAlignment="1">
      <alignment horizontal="center" vertical="center"/>
    </xf>
    <xf numFmtId="170" fontId="13" fillId="0" borderId="116" xfId="2" applyNumberFormat="1" applyFont="1" applyBorder="1" applyAlignment="1">
      <alignment horizontal="center" vertical="center" wrapText="1"/>
    </xf>
    <xf numFmtId="10" fontId="5" fillId="0" borderId="117" xfId="19" applyNumberFormat="1" applyFont="1" applyBorder="1" applyAlignment="1">
      <alignment horizontal="center" vertical="center"/>
    </xf>
    <xf numFmtId="166" fontId="12" fillId="0" borderId="110" xfId="4" applyFont="1" applyBorder="1" applyAlignment="1">
      <alignment horizontal="center" vertical="center"/>
    </xf>
    <xf numFmtId="166" fontId="12" fillId="0" borderId="112" xfId="4" applyFont="1" applyBorder="1" applyAlignment="1">
      <alignment horizontal="center" vertical="center"/>
    </xf>
    <xf numFmtId="9" fontId="12" fillId="0" borderId="11" xfId="19" applyNumberFormat="1" applyFont="1" applyBorder="1" applyAlignment="1">
      <alignment horizontal="center" vertical="center"/>
    </xf>
    <xf numFmtId="166" fontId="12" fillId="0" borderId="106" xfId="3" applyFont="1" applyBorder="1" applyAlignment="1">
      <alignment horizontal="center" vertical="center"/>
    </xf>
    <xf numFmtId="178" fontId="35" fillId="3" borderId="32" xfId="19" applyNumberFormat="1" applyFont="1" applyFill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35" fillId="3" borderId="118" xfId="19" applyFont="1" applyFill="1" applyBorder="1" applyAlignment="1">
      <alignment horizontal="center" vertical="center"/>
    </xf>
    <xf numFmtId="0" fontId="41" fillId="3" borderId="119" xfId="19" applyFont="1" applyFill="1" applyBorder="1" applyAlignment="1">
      <alignment horizontal="center" vertical="center"/>
    </xf>
    <xf numFmtId="0" fontId="5" fillId="0" borderId="0" xfId="2" applyFont="1" applyAlignment="1">
      <alignment horizontal="right" vertical="center" wrapText="1"/>
    </xf>
    <xf numFmtId="177" fontId="5" fillId="0" borderId="0" xfId="3" applyNumberFormat="1" applyFont="1" applyAlignment="1">
      <alignment horizontal="center" vertical="center"/>
    </xf>
    <xf numFmtId="174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179" fontId="5" fillId="0" borderId="0" xfId="3" applyNumberFormat="1" applyFont="1" applyAlignment="1">
      <alignment horizontal="center" vertical="center"/>
    </xf>
    <xf numFmtId="10" fontId="5" fillId="0" borderId="108" xfId="19" applyNumberFormat="1" applyFont="1" applyBorder="1" applyAlignment="1">
      <alignment horizontal="center" vertical="center"/>
    </xf>
    <xf numFmtId="172" fontId="5" fillId="0" borderId="109" xfId="19" applyNumberFormat="1" applyFont="1" applyBorder="1" applyAlignment="1">
      <alignment horizontal="center" vertical="center"/>
    </xf>
    <xf numFmtId="172" fontId="5" fillId="0" borderId="117" xfId="19" applyNumberFormat="1" applyFont="1" applyBorder="1" applyAlignment="1">
      <alignment horizontal="center" vertical="center"/>
    </xf>
    <xf numFmtId="172" fontId="5" fillId="0" borderId="108" xfId="19" applyNumberFormat="1" applyFont="1" applyBorder="1" applyAlignment="1">
      <alignment horizontal="center" vertical="center"/>
    </xf>
    <xf numFmtId="172" fontId="5" fillId="0" borderId="120" xfId="19" applyNumberFormat="1" applyFont="1" applyBorder="1" applyAlignment="1">
      <alignment horizontal="center" vertical="center"/>
    </xf>
    <xf numFmtId="170" fontId="13" fillId="0" borderId="115" xfId="2" applyNumberFormat="1" applyFont="1" applyBorder="1" applyAlignment="1">
      <alignment horizontal="center" vertical="center" wrapText="1"/>
    </xf>
    <xf numFmtId="0" fontId="13" fillId="0" borderId="108" xfId="2" applyFont="1" applyBorder="1" applyAlignment="1">
      <alignment horizontal="center" vertical="center" wrapText="1"/>
    </xf>
    <xf numFmtId="0" fontId="13" fillId="0" borderId="117" xfId="2" applyFont="1" applyBorder="1" applyAlignment="1">
      <alignment horizontal="center" vertical="center" wrapText="1"/>
    </xf>
    <xf numFmtId="0" fontId="13" fillId="0" borderId="121" xfId="2" applyFont="1" applyBorder="1" applyAlignment="1">
      <alignment horizontal="center" vertical="center" wrapText="1"/>
    </xf>
    <xf numFmtId="172" fontId="5" fillId="0" borderId="32" xfId="19" applyNumberFormat="1" applyFont="1" applyBorder="1" applyAlignment="1">
      <alignment horizontal="center" vertical="center"/>
    </xf>
    <xf numFmtId="175" fontId="14" fillId="7" borderId="123" xfId="7" applyNumberFormat="1" applyFont="1" applyFill="1" applyBorder="1" applyAlignment="1" applyProtection="1">
      <alignment horizontal="center" vertical="center"/>
      <protection locked="0"/>
    </xf>
    <xf numFmtId="175" fontId="14" fillId="7" borderId="91" xfId="7" applyNumberFormat="1" applyFont="1" applyFill="1" applyBorder="1" applyAlignment="1" applyProtection="1">
      <alignment horizontal="center" vertical="center"/>
      <protection locked="0"/>
    </xf>
    <xf numFmtId="175" fontId="14" fillId="7" borderId="124" xfId="7" applyNumberFormat="1" applyFont="1" applyFill="1" applyBorder="1" applyAlignment="1" applyProtection="1">
      <alignment horizontal="center" vertical="center"/>
      <protection locked="0"/>
    </xf>
    <xf numFmtId="175" fontId="14" fillId="7" borderId="125" xfId="7" applyNumberFormat="1" applyFont="1" applyFill="1" applyBorder="1" applyAlignment="1" applyProtection="1">
      <alignment horizontal="center" vertical="center"/>
      <protection locked="0"/>
    </xf>
    <xf numFmtId="175" fontId="14" fillId="7" borderId="126" xfId="7" applyNumberFormat="1" applyFont="1" applyFill="1" applyBorder="1" applyAlignment="1" applyProtection="1">
      <alignment horizontal="center" vertical="center"/>
      <protection locked="0"/>
    </xf>
    <xf numFmtId="175" fontId="14" fillId="7" borderId="127" xfId="7" applyNumberFormat="1" applyFont="1" applyFill="1" applyBorder="1" applyAlignment="1" applyProtection="1">
      <alignment horizontal="center" vertical="center"/>
      <protection locked="0"/>
    </xf>
    <xf numFmtId="0" fontId="13" fillId="0" borderId="32" xfId="2" applyFont="1" applyBorder="1" applyAlignment="1">
      <alignment horizontal="center" vertical="center" wrapText="1"/>
    </xf>
    <xf numFmtId="43" fontId="23" fillId="0" borderId="0" xfId="2" applyNumberFormat="1" applyAlignment="1">
      <alignment horizontal="center"/>
    </xf>
    <xf numFmtId="166" fontId="40" fillId="3" borderId="106" xfId="3" applyFont="1" applyFill="1" applyBorder="1" applyAlignment="1">
      <alignment horizontal="center" vertical="center"/>
    </xf>
    <xf numFmtId="166" fontId="40" fillId="3" borderId="107" xfId="3" applyFont="1" applyFill="1" applyBorder="1" applyAlignment="1">
      <alignment horizontal="center" vertical="center"/>
    </xf>
    <xf numFmtId="166" fontId="35" fillId="3" borderId="106" xfId="3" applyFont="1" applyFill="1" applyBorder="1" applyAlignment="1">
      <alignment horizontal="center" vertical="center"/>
    </xf>
    <xf numFmtId="166" fontId="35" fillId="3" borderId="107" xfId="3" applyFont="1" applyFill="1" applyBorder="1" applyAlignment="1">
      <alignment horizontal="center" vertical="center"/>
    </xf>
    <xf numFmtId="169" fontId="23" fillId="0" borderId="14" xfId="63" applyBorder="1" applyAlignment="1">
      <alignment horizontal="center"/>
    </xf>
    <xf numFmtId="0" fontId="3" fillId="0" borderId="0" xfId="2" applyFont="1" applyAlignment="1">
      <alignment horizontal="center" vertical="center"/>
    </xf>
    <xf numFmtId="178" fontId="35" fillId="3" borderId="61" xfId="19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178" fontId="35" fillId="3" borderId="128" xfId="19" applyNumberFormat="1" applyFont="1" applyFill="1" applyBorder="1" applyAlignment="1">
      <alignment horizontal="center" vertical="center"/>
    </xf>
    <xf numFmtId="0" fontId="0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wrapText="1"/>
    </xf>
    <xf numFmtId="4" fontId="0" fillId="0" borderId="4" xfId="0" applyNumberFormat="1" applyBorder="1" applyAlignment="1" applyProtection="1">
      <alignment horizontal="center" vertical="center"/>
    </xf>
    <xf numFmtId="4" fontId="23" fillId="0" borderId="4" xfId="49" applyNumberFormat="1" applyBorder="1" applyAlignment="1" applyProtection="1">
      <alignment horizontal="center" vertical="center"/>
    </xf>
    <xf numFmtId="166" fontId="0" fillId="0" borderId="4" xfId="3" applyFont="1" applyBorder="1" applyAlignment="1" applyProtection="1">
      <alignment horizontal="right" vertical="center"/>
    </xf>
    <xf numFmtId="10" fontId="0" fillId="0" borderId="18" xfId="51" applyNumberFormat="1" applyFont="1" applyBorder="1" applyAlignment="1" applyProtection="1">
      <alignment horizontal="center" vertical="center"/>
    </xf>
  </cellXfs>
  <cellStyles count="69">
    <cellStyle name="72929" xfId="1" xr:uid="{00000000-0005-0000-0000-000000000000}"/>
    <cellStyle name="Excel Built-in Normal" xfId="2" xr:uid="{00000000-0005-0000-0000-000001000000}"/>
    <cellStyle name="Moeda" xfId="3" builtinId="4"/>
    <cellStyle name="Moeda 2" xfId="4" xr:uid="{00000000-0005-0000-0000-000003000000}"/>
    <cellStyle name="Moeda 2 2" xfId="5" xr:uid="{00000000-0005-0000-0000-000004000000}"/>
    <cellStyle name="Moeda 2 3" xfId="6" xr:uid="{00000000-0005-0000-0000-000005000000}"/>
    <cellStyle name="Moeda 3" xfId="7" xr:uid="{00000000-0005-0000-0000-000006000000}"/>
    <cellStyle name="Moeda 3 2" xfId="8" xr:uid="{00000000-0005-0000-0000-000007000000}"/>
    <cellStyle name="Moeda 3 2 2" xfId="9" xr:uid="{00000000-0005-0000-0000-000008000000}"/>
    <cellStyle name="Moeda 3 2 3" xfId="10" xr:uid="{00000000-0005-0000-0000-000009000000}"/>
    <cellStyle name="Moeda 4" xfId="11" xr:uid="{00000000-0005-0000-0000-00000A000000}"/>
    <cellStyle name="Moeda 5" xfId="12" xr:uid="{00000000-0005-0000-0000-00000B000000}"/>
    <cellStyle name="Moeda 6" xfId="13" xr:uid="{00000000-0005-0000-0000-00000C000000}"/>
    <cellStyle name="Normal" xfId="0" builtinId="0"/>
    <cellStyle name="Normal 10" xfId="14" xr:uid="{00000000-0005-0000-0000-00000E000000}"/>
    <cellStyle name="Normal 10 2" xfId="15" xr:uid="{00000000-0005-0000-0000-00000F000000}"/>
    <cellStyle name="Normal 10 3" xfId="16" xr:uid="{00000000-0005-0000-0000-000010000000}"/>
    <cellStyle name="Normal 10 4" xfId="17" xr:uid="{00000000-0005-0000-0000-000011000000}"/>
    <cellStyle name="Normal 11" xfId="18" xr:uid="{00000000-0005-0000-0000-000012000000}"/>
    <cellStyle name="Normal 2" xfId="19" xr:uid="{00000000-0005-0000-0000-000013000000}"/>
    <cellStyle name="Normal 2 2" xfId="20" xr:uid="{00000000-0005-0000-0000-000014000000}"/>
    <cellStyle name="Normal 2 3" xfId="21" xr:uid="{00000000-0005-0000-0000-000015000000}"/>
    <cellStyle name="Normal 2 4" xfId="22" xr:uid="{00000000-0005-0000-0000-000016000000}"/>
    <cellStyle name="Normal 2 4 2" xfId="23" xr:uid="{00000000-0005-0000-0000-000017000000}"/>
    <cellStyle name="Normal 2 4 3" xfId="24" xr:uid="{00000000-0005-0000-0000-000018000000}"/>
    <cellStyle name="Normal 2 5" xfId="25" xr:uid="{00000000-0005-0000-0000-000019000000}"/>
    <cellStyle name="Normal 2 5 2" xfId="26" xr:uid="{00000000-0005-0000-0000-00001A000000}"/>
    <cellStyle name="Normal 2 5 3" xfId="27" xr:uid="{00000000-0005-0000-0000-00001B000000}"/>
    <cellStyle name="Normal 2 5 4" xfId="28" xr:uid="{00000000-0005-0000-0000-00001C000000}"/>
    <cellStyle name="Normal 3" xfId="29" xr:uid="{00000000-0005-0000-0000-00001D000000}"/>
    <cellStyle name="Normal 3 2" xfId="30" xr:uid="{00000000-0005-0000-0000-00001E000000}"/>
    <cellStyle name="Normal 3 3" xfId="31" xr:uid="{00000000-0005-0000-0000-00001F000000}"/>
    <cellStyle name="Normal 4" xfId="32" xr:uid="{00000000-0005-0000-0000-000020000000}"/>
    <cellStyle name="Normal 4 2" xfId="33" xr:uid="{00000000-0005-0000-0000-000021000000}"/>
    <cellStyle name="Normal 4 3" xfId="34" xr:uid="{00000000-0005-0000-0000-000022000000}"/>
    <cellStyle name="Normal 4 3 2" xfId="35" xr:uid="{00000000-0005-0000-0000-000023000000}"/>
    <cellStyle name="Normal 4 3 3" xfId="36" xr:uid="{00000000-0005-0000-0000-000024000000}"/>
    <cellStyle name="Normal 4 4" xfId="37" xr:uid="{00000000-0005-0000-0000-000025000000}"/>
    <cellStyle name="Normal 4 4 2" xfId="38" xr:uid="{00000000-0005-0000-0000-000026000000}"/>
    <cellStyle name="Normal 5" xfId="39" xr:uid="{00000000-0005-0000-0000-000027000000}"/>
    <cellStyle name="Normal 5 2" xfId="40" xr:uid="{00000000-0005-0000-0000-000028000000}"/>
    <cellStyle name="Normal 6" xfId="41" xr:uid="{00000000-0005-0000-0000-000029000000}"/>
    <cellStyle name="Normal 7" xfId="42" xr:uid="{00000000-0005-0000-0000-00002A000000}"/>
    <cellStyle name="Normal 8" xfId="43" xr:uid="{00000000-0005-0000-0000-00002B000000}"/>
    <cellStyle name="Normal 8 2" xfId="44" xr:uid="{00000000-0005-0000-0000-00002C000000}"/>
    <cellStyle name="Normal 8 3" xfId="45" xr:uid="{00000000-0005-0000-0000-00002D000000}"/>
    <cellStyle name="Normal 9" xfId="46" xr:uid="{00000000-0005-0000-0000-00002E000000}"/>
    <cellStyle name="Normal 9 2" xfId="47" xr:uid="{00000000-0005-0000-0000-00002F000000}"/>
    <cellStyle name="Normal 9 3" xfId="48" xr:uid="{00000000-0005-0000-0000-000030000000}"/>
    <cellStyle name="Normal_Orçamento RETIFICADO DA OBRA JUNHO - CERTO" xfId="49" xr:uid="{00000000-0005-0000-0000-000031000000}"/>
    <cellStyle name="planilhas" xfId="50" xr:uid="{00000000-0005-0000-0000-000033000000}"/>
    <cellStyle name="Porcentagem" xfId="51" builtinId="5"/>
    <cellStyle name="Porcentagem 2" xfId="52" xr:uid="{00000000-0005-0000-0000-000035000000}"/>
    <cellStyle name="Porcentagem 2 2" xfId="53" xr:uid="{00000000-0005-0000-0000-000036000000}"/>
    <cellStyle name="Porcentagem 2 3" xfId="54" xr:uid="{00000000-0005-0000-0000-000037000000}"/>
    <cellStyle name="Porcentagem 3" xfId="55" xr:uid="{00000000-0005-0000-0000-000038000000}"/>
    <cellStyle name="Separador de milhares 2" xfId="56" xr:uid="{00000000-0005-0000-0000-000039000000}"/>
    <cellStyle name="Separador de milhares 3" xfId="57" xr:uid="{00000000-0005-0000-0000-00003A000000}"/>
    <cellStyle name="Separador de milhares 3 2" xfId="58" xr:uid="{00000000-0005-0000-0000-00003B000000}"/>
    <cellStyle name="Separador de milhares 3 3" xfId="59" xr:uid="{00000000-0005-0000-0000-00003C000000}"/>
    <cellStyle name="Separador de milhares 3 4" xfId="60" xr:uid="{00000000-0005-0000-0000-00003D000000}"/>
    <cellStyle name="Separador de milhares 4" xfId="61" xr:uid="{00000000-0005-0000-0000-00003E000000}"/>
    <cellStyle name="SNEVERS" xfId="62" xr:uid="{00000000-0005-0000-0000-00003F000000}"/>
    <cellStyle name="Vírgula" xfId="63" builtinId="3"/>
    <cellStyle name="Vírgula 2" xfId="64" xr:uid="{00000000-0005-0000-0000-000041000000}"/>
    <cellStyle name="Vírgula 2 2" xfId="65" xr:uid="{00000000-0005-0000-0000-000042000000}"/>
    <cellStyle name="Vírgula 2 3" xfId="66" xr:uid="{00000000-0005-0000-0000-000043000000}"/>
    <cellStyle name="Vírgula 3" xfId="67" xr:uid="{00000000-0005-0000-0000-000044000000}"/>
    <cellStyle name="Vírgula 4" xfId="68" xr:uid="{00000000-0005-0000-0000-000045000000}"/>
  </cellStyles>
  <dxfs count="5406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indexed="31"/>
          <bgColor indexed="42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42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50800</xdr:rowOff>
    </xdr:from>
    <xdr:to>
      <xdr:col>3</xdr:col>
      <xdr:colOff>558800</xdr:colOff>
      <xdr:row>4</xdr:row>
      <xdr:rowOff>0</xdr:rowOff>
    </xdr:to>
    <xdr:pic>
      <xdr:nvPicPr>
        <xdr:cNvPr id="31907" name="Picture 2">
          <a:extLst>
            <a:ext uri="{FF2B5EF4-FFF2-40B4-BE49-F238E27FC236}">
              <a16:creationId xmlns:a16="http://schemas.microsoft.com/office/drawing/2014/main" id="{5529CE31-7517-C24B-8E06-371DA98A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0800"/>
          <a:ext cx="9779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0</xdr:col>
      <xdr:colOff>838200</xdr:colOff>
      <xdr:row>3</xdr:row>
      <xdr:rowOff>152400</xdr:rowOff>
    </xdr:to>
    <xdr:pic>
      <xdr:nvPicPr>
        <xdr:cNvPr id="25888" name="Picture 2">
          <a:extLst>
            <a:ext uri="{FF2B5EF4-FFF2-40B4-BE49-F238E27FC236}">
              <a16:creationId xmlns:a16="http://schemas.microsoft.com/office/drawing/2014/main" id="{640CF5D5-2750-494C-9920-3AACD88D1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5400"/>
          <a:ext cx="812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scila/Desktop/PRISCILA%20JUNIA/Ata%20de%20pintura%202021/PLANILHA_MULTIPLA_V3_05/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EK113"/>
  <sheetViews>
    <sheetView showZeros="0" tabSelected="1" zoomScaleNormal="100" zoomScaleSheetLayoutView="100" workbookViewId="0">
      <selection activeCell="G19" sqref="G19"/>
    </sheetView>
  </sheetViews>
  <sheetFormatPr defaultColWidth="9.140625" defaultRowHeight="12.75" outlineLevelRow="1" outlineLevelCol="1" x14ac:dyDescent="0.2"/>
  <cols>
    <col min="1" max="1" width="12" style="517" customWidth="1"/>
    <col min="2" max="2" width="13.85546875" style="517" customWidth="1"/>
    <col min="3" max="3" width="16.28515625" style="517" bestFit="1" customWidth="1"/>
    <col min="4" max="4" width="85.140625" style="6" customWidth="1"/>
    <col min="5" max="5" width="12.140625" style="517" customWidth="1"/>
    <col min="6" max="6" width="10.42578125" style="549" customWidth="1"/>
    <col min="7" max="7" width="12" style="549" customWidth="1"/>
    <col min="8" max="8" width="21.28515625" style="560" customWidth="1"/>
    <col min="9" max="9" width="13.85546875" style="551" customWidth="1"/>
    <col min="10" max="10" width="12.42578125" style="6" customWidth="1"/>
    <col min="11" max="11" width="9.42578125" style="122" customWidth="1"/>
    <col min="12" max="16" width="13.7109375" style="122" hidden="1" customWidth="1" outlineLevel="1"/>
    <col min="17" max="17" width="15.85546875" style="122" customWidth="1" collapsed="1"/>
    <col min="18" max="18" width="9.42578125" style="122" customWidth="1"/>
    <col min="19" max="23" width="13.7109375" style="122" hidden="1" customWidth="1" outlineLevel="1"/>
    <col min="24" max="24" width="14.42578125" style="122" customWidth="1" collapsed="1"/>
    <col min="25" max="25" width="9.42578125" style="122" customWidth="1"/>
    <col min="26" max="30" width="13.7109375" style="122" hidden="1" customWidth="1" outlineLevel="1"/>
    <col min="31" max="31" width="14.7109375" style="122" customWidth="1" collapsed="1"/>
    <col min="32" max="32" width="9.42578125" style="122" customWidth="1"/>
    <col min="33" max="37" width="13.7109375" style="122" hidden="1" customWidth="1" outlineLevel="1"/>
    <col min="38" max="38" width="14.140625" style="122" customWidth="1" collapsed="1"/>
    <col min="39" max="39" width="9.42578125" style="122" customWidth="1"/>
    <col min="40" max="44" width="13.7109375" style="122" hidden="1" customWidth="1" outlineLevel="1"/>
    <col min="45" max="45" width="12.140625" style="122" customWidth="1" collapsed="1"/>
    <col min="46" max="46" width="9.42578125" style="122" customWidth="1"/>
    <col min="47" max="51" width="13.7109375" style="122" hidden="1" customWidth="1" outlineLevel="1"/>
    <col min="52" max="52" width="12.140625" style="122" customWidth="1" collapsed="1"/>
    <col min="53" max="53" width="9.42578125" style="122" customWidth="1"/>
    <col min="54" max="58" width="13.7109375" style="122" hidden="1" customWidth="1" outlineLevel="1"/>
    <col min="59" max="59" width="12.140625" style="122" customWidth="1" collapsed="1"/>
    <col min="60" max="60" width="9.42578125" style="122" customWidth="1"/>
    <col min="61" max="65" width="13.7109375" style="122" hidden="1" customWidth="1" outlineLevel="1"/>
    <col min="66" max="66" width="12.140625" style="122" customWidth="1" collapsed="1"/>
    <col min="67" max="67" width="9.42578125" style="122" customWidth="1"/>
    <col min="68" max="72" width="13.7109375" style="122" hidden="1" customWidth="1" outlineLevel="1"/>
    <col min="73" max="73" width="12.140625" style="122" customWidth="1" collapsed="1"/>
    <col min="74" max="74" width="9.42578125" style="122" customWidth="1"/>
    <col min="75" max="79" width="13.7109375" style="122" hidden="1" customWidth="1" outlineLevel="1"/>
    <col min="80" max="80" width="12.140625" style="122" customWidth="1" collapsed="1"/>
    <col min="81" max="81" width="9.42578125" style="122" customWidth="1"/>
    <col min="82" max="86" width="13.7109375" style="122" hidden="1" customWidth="1" outlineLevel="1"/>
    <col min="87" max="87" width="19.42578125" style="122" customWidth="1" collapsed="1"/>
    <col min="88" max="88" width="9.42578125" style="122" customWidth="1"/>
    <col min="89" max="89" width="13.7109375" style="122" hidden="1" customWidth="1" outlineLevel="1"/>
    <col min="90" max="93" width="15.28515625" style="122" hidden="1" customWidth="1" outlineLevel="1"/>
    <col min="94" max="94" width="21" style="122" customWidth="1" collapsed="1"/>
    <col min="95" max="95" width="9.42578125" style="122" customWidth="1"/>
    <col min="96" max="96" width="13.7109375" style="122" hidden="1" customWidth="1" outlineLevel="1"/>
    <col min="97" max="100" width="15.28515625" style="122" hidden="1" customWidth="1" outlineLevel="1"/>
    <col min="101" max="101" width="18" style="122" customWidth="1" collapsed="1"/>
    <col min="102" max="102" width="9.42578125" style="122" customWidth="1"/>
    <col min="103" max="103" width="13.7109375" style="122" hidden="1" customWidth="1" outlineLevel="1"/>
    <col min="104" max="107" width="15.28515625" style="122" hidden="1" customWidth="1" outlineLevel="1"/>
    <col min="108" max="108" width="18" style="122" customWidth="1" collapsed="1"/>
    <col min="109" max="109" width="9.42578125" style="122" customWidth="1"/>
    <col min="110" max="110" width="13.7109375" style="122" hidden="1" customWidth="1" outlineLevel="1"/>
    <col min="111" max="114" width="15.28515625" style="122" hidden="1" customWidth="1" outlineLevel="1"/>
    <col min="115" max="115" width="20.42578125" style="122" customWidth="1" collapsed="1"/>
    <col min="116" max="116" width="9.42578125" style="122" customWidth="1"/>
    <col min="117" max="117" width="13.7109375" style="122" hidden="1" customWidth="1" outlineLevel="1"/>
    <col min="118" max="121" width="15.28515625" style="122" hidden="1" customWidth="1" outlineLevel="1"/>
    <col min="122" max="122" width="18" style="122" customWidth="1" collapsed="1"/>
    <col min="123" max="123" width="9.42578125" style="122" customWidth="1"/>
    <col min="124" max="124" width="13.7109375" style="122" hidden="1" customWidth="1" outlineLevel="1"/>
    <col min="125" max="128" width="15.28515625" style="122" hidden="1" customWidth="1" outlineLevel="1"/>
    <col min="129" max="129" width="18.28515625" style="122" customWidth="1" collapsed="1"/>
    <col min="130" max="130" width="9.42578125" style="122" customWidth="1"/>
    <col min="131" max="131" width="13.7109375" style="122" hidden="1" customWidth="1" outlineLevel="1"/>
    <col min="132" max="135" width="15.28515625" style="122" hidden="1" customWidth="1" outlineLevel="1"/>
    <col min="136" max="136" width="18.28515625" style="122" customWidth="1" collapsed="1"/>
    <col min="137" max="137" width="13.85546875" style="122" customWidth="1"/>
    <col min="138" max="138" width="20.85546875" style="122" customWidth="1"/>
    <col min="139" max="139" width="11.42578125" style="122" customWidth="1"/>
    <col min="140" max="140" width="23.7109375" style="448" customWidth="1"/>
    <col min="141" max="141" width="14.28515625" style="122" bestFit="1" customWidth="1"/>
    <col min="142" max="16384" width="9.140625" style="122"/>
  </cols>
  <sheetData>
    <row r="1" spans="1:140" ht="30" x14ac:dyDescent="0.2">
      <c r="A1" s="513"/>
      <c r="B1" s="514"/>
      <c r="C1" s="515"/>
      <c r="D1" s="638"/>
      <c r="E1" s="638"/>
      <c r="F1" s="638"/>
      <c r="G1" s="638"/>
      <c r="H1" s="638"/>
      <c r="I1" s="639"/>
      <c r="J1" s="458"/>
      <c r="K1" s="464"/>
      <c r="L1" s="464"/>
    </row>
    <row r="2" spans="1:140" ht="18" x14ac:dyDescent="0.2">
      <c r="A2" s="516"/>
      <c r="B2" s="122"/>
      <c r="D2" s="640"/>
      <c r="E2" s="640"/>
      <c r="F2" s="640"/>
      <c r="G2" s="640"/>
      <c r="H2" s="640"/>
      <c r="I2" s="641"/>
      <c r="J2" s="463"/>
      <c r="K2" s="464"/>
      <c r="L2" s="464"/>
    </row>
    <row r="3" spans="1:140" ht="18" x14ac:dyDescent="0.2">
      <c r="A3" s="516"/>
      <c r="B3" s="122"/>
      <c r="D3" s="642"/>
      <c r="E3" s="642"/>
      <c r="F3" s="642"/>
      <c r="G3" s="642"/>
      <c r="H3" s="642"/>
      <c r="I3" s="643"/>
      <c r="J3" s="520"/>
      <c r="K3" s="449"/>
    </row>
    <row r="4" spans="1:140" ht="15.75" x14ac:dyDescent="0.2">
      <c r="A4" s="516"/>
      <c r="B4" s="122"/>
      <c r="D4" s="521"/>
      <c r="E4" s="522"/>
      <c r="F4" s="523"/>
      <c r="G4" s="522"/>
      <c r="H4" s="522"/>
      <c r="I4" s="524"/>
      <c r="J4" s="520"/>
    </row>
    <row r="5" spans="1:140" s="123" customFormat="1" ht="15.75" x14ac:dyDescent="0.2">
      <c r="A5" s="67" t="s">
        <v>2</v>
      </c>
      <c r="B5" s="10"/>
      <c r="C5" s="12"/>
      <c r="D5" s="12" t="s">
        <v>1676</v>
      </c>
      <c r="E5" s="10"/>
      <c r="F5" s="46"/>
      <c r="G5" s="46"/>
      <c r="H5" s="46"/>
      <c r="I5" s="70"/>
      <c r="J5" s="122"/>
      <c r="K5" s="122"/>
      <c r="EJ5" s="450"/>
    </row>
    <row r="6" spans="1:140" s="123" customFormat="1" ht="7.5" customHeight="1" x14ac:dyDescent="0.2">
      <c r="A6" s="68"/>
      <c r="B6" s="10"/>
      <c r="C6" s="13"/>
      <c r="D6" s="13"/>
      <c r="E6" s="10"/>
      <c r="F6" s="46"/>
      <c r="G6" s="46"/>
      <c r="H6" s="46"/>
      <c r="I6" s="66"/>
      <c r="J6" s="122"/>
      <c r="EJ6" s="450"/>
    </row>
    <row r="7" spans="1:140" s="123" customFormat="1" ht="15.75" x14ac:dyDescent="0.2">
      <c r="A7" s="69" t="s">
        <v>3</v>
      </c>
      <c r="B7" s="12"/>
      <c r="C7" s="12"/>
      <c r="D7" s="12" t="s">
        <v>1677</v>
      </c>
      <c r="E7" s="10"/>
      <c r="F7" s="644"/>
      <c r="G7" s="644"/>
      <c r="H7" s="465"/>
      <c r="I7" s="73"/>
      <c r="J7" s="122"/>
      <c r="P7" s="451"/>
      <c r="EJ7" s="450"/>
    </row>
    <row r="8" spans="1:140" s="123" customFormat="1" ht="7.5" customHeight="1" x14ac:dyDescent="0.2">
      <c r="A8" s="69"/>
      <c r="B8" s="12"/>
      <c r="C8" s="12"/>
      <c r="D8" s="12"/>
      <c r="E8" s="10"/>
      <c r="F8" s="11"/>
      <c r="G8" s="10"/>
      <c r="H8" s="10"/>
      <c r="I8" s="73"/>
      <c r="J8" s="122"/>
      <c r="P8" s="451"/>
      <c r="EJ8" s="450"/>
    </row>
    <row r="9" spans="1:140" s="123" customFormat="1" ht="15.75" customHeight="1" x14ac:dyDescent="0.2">
      <c r="A9" s="69" t="s">
        <v>6</v>
      </c>
      <c r="B9" s="12"/>
      <c r="C9" s="12"/>
      <c r="D9" s="8" t="s">
        <v>1678</v>
      </c>
      <c r="E9" s="10"/>
      <c r="F9" s="648" t="s">
        <v>1671</v>
      </c>
      <c r="G9" s="648"/>
      <c r="H9" s="14" t="e">
        <f>G67</f>
        <v>#VALUE!</v>
      </c>
      <c r="I9" s="188"/>
      <c r="J9" s="122"/>
      <c r="P9" s="451"/>
      <c r="EJ9" s="450"/>
    </row>
    <row r="10" spans="1:140" s="123" customFormat="1" ht="7.5" customHeight="1" x14ac:dyDescent="0.2">
      <c r="A10" s="71"/>
      <c r="B10" s="10"/>
      <c r="C10" s="13"/>
      <c r="D10" s="13"/>
      <c r="E10" s="10"/>
      <c r="F10" s="187"/>
      <c r="G10" s="187"/>
      <c r="H10" s="14"/>
      <c r="I10" s="72"/>
      <c r="J10" s="122"/>
      <c r="EJ10" s="450"/>
    </row>
    <row r="11" spans="1:140" s="123" customFormat="1" ht="16.5" thickBot="1" x14ac:dyDescent="0.25">
      <c r="A11" s="184" t="s">
        <v>527</v>
      </c>
      <c r="B11" s="466"/>
      <c r="C11" s="466"/>
      <c r="D11" s="467" t="s">
        <v>1705</v>
      </c>
      <c r="E11" s="466"/>
      <c r="F11" s="649"/>
      <c r="G11" s="649"/>
      <c r="H11" s="468"/>
      <c r="I11" s="469"/>
      <c r="J11" s="459"/>
      <c r="K11" s="565"/>
      <c r="L11" s="565"/>
      <c r="M11" s="565"/>
      <c r="N11" s="565"/>
      <c r="O11" s="565"/>
      <c r="P11" s="565"/>
      <c r="Q11" s="565"/>
      <c r="R11" s="637"/>
      <c r="S11" s="637"/>
      <c r="T11" s="637"/>
      <c r="U11" s="637"/>
      <c r="V11" s="637"/>
      <c r="W11" s="637"/>
      <c r="X11" s="637"/>
      <c r="Y11" s="637"/>
      <c r="Z11" s="637"/>
      <c r="AA11" s="637"/>
      <c r="AB11" s="637"/>
      <c r="AC11" s="637"/>
      <c r="AD11" s="637"/>
      <c r="AE11" s="637"/>
      <c r="AF11" s="637"/>
      <c r="AG11" s="637"/>
      <c r="AH11" s="637"/>
      <c r="AI11" s="637"/>
      <c r="AJ11" s="637"/>
      <c r="AK11" s="637"/>
      <c r="AL11" s="637"/>
      <c r="AM11" s="637"/>
      <c r="AN11" s="637"/>
      <c r="AO11" s="637"/>
      <c r="AP11" s="637"/>
      <c r="AQ11" s="637"/>
      <c r="AR11" s="637"/>
      <c r="AS11" s="637"/>
      <c r="AT11" s="637"/>
      <c r="AU11" s="637"/>
      <c r="AV11" s="637"/>
      <c r="AW11" s="637"/>
      <c r="AX11" s="637"/>
      <c r="AY11" s="637"/>
      <c r="AZ11" s="637"/>
      <c r="BA11" s="637"/>
      <c r="BB11" s="637"/>
      <c r="BC11" s="637"/>
      <c r="BD11" s="637"/>
      <c r="BE11" s="637"/>
      <c r="BF11" s="637"/>
      <c r="BG11" s="637"/>
      <c r="BH11" s="637"/>
      <c r="BI11" s="637"/>
      <c r="BJ11" s="637"/>
      <c r="BK11" s="637"/>
      <c r="BL11" s="637"/>
      <c r="BM11" s="637"/>
      <c r="BN11" s="637"/>
      <c r="BO11" s="637"/>
      <c r="BP11" s="637"/>
      <c r="BQ11" s="637"/>
      <c r="BR11" s="637"/>
      <c r="BS11" s="637"/>
      <c r="BT11" s="637"/>
      <c r="BU11" s="637"/>
      <c r="BV11" s="637"/>
      <c r="BW11" s="637"/>
      <c r="BX11" s="637"/>
      <c r="BY11" s="637"/>
      <c r="BZ11" s="637"/>
      <c r="CA11" s="637"/>
      <c r="CB11" s="637"/>
      <c r="CC11" s="637"/>
      <c r="CD11" s="637"/>
      <c r="CE11" s="637"/>
      <c r="CF11" s="637"/>
      <c r="CG11" s="637"/>
      <c r="CH11" s="637"/>
      <c r="CI11" s="637"/>
      <c r="CJ11" s="637"/>
      <c r="CK11" s="637"/>
      <c r="CL11" s="637"/>
      <c r="CM11" s="637"/>
      <c r="CN11" s="637"/>
      <c r="CO11" s="637"/>
      <c r="CP11" s="637"/>
      <c r="CQ11" s="637"/>
      <c r="CR11" s="637"/>
      <c r="CS11" s="637"/>
      <c r="CT11" s="637"/>
      <c r="CU11" s="637"/>
      <c r="CV11" s="637"/>
      <c r="CW11" s="637"/>
      <c r="CX11" s="637"/>
      <c r="CY11" s="637"/>
      <c r="CZ11" s="637"/>
      <c r="DA11" s="637"/>
      <c r="DB11" s="637"/>
      <c r="DC11" s="637"/>
      <c r="DD11" s="637"/>
      <c r="DE11" s="637"/>
      <c r="DF11" s="637"/>
      <c r="DG11" s="637"/>
      <c r="DH11" s="637"/>
      <c r="DI11" s="637"/>
      <c r="DJ11" s="637"/>
      <c r="DK11" s="637"/>
      <c r="DL11" s="637"/>
      <c r="DM11" s="637"/>
      <c r="DN11" s="637"/>
      <c r="DO11" s="637"/>
      <c r="DP11" s="637"/>
      <c r="DQ11" s="637"/>
      <c r="DR11" s="637"/>
      <c r="DS11" s="637"/>
      <c r="DT11" s="637"/>
      <c r="DU11" s="637"/>
      <c r="DV11" s="637"/>
      <c r="DW11" s="637"/>
      <c r="DX11" s="637"/>
      <c r="DY11" s="637"/>
      <c r="DZ11" s="637"/>
      <c r="EA11" s="637"/>
      <c r="EB11" s="637"/>
      <c r="EC11" s="637"/>
      <c r="ED11" s="637"/>
      <c r="EE11" s="637"/>
      <c r="EF11" s="637"/>
      <c r="EG11" s="645"/>
      <c r="EH11" s="645"/>
      <c r="EI11" s="645"/>
      <c r="EJ11" s="645"/>
    </row>
    <row r="12" spans="1:140" ht="13.5" thickBot="1" x14ac:dyDescent="0.25">
      <c r="A12" s="74"/>
      <c r="B12" s="15"/>
      <c r="C12" s="15"/>
      <c r="D12" s="16"/>
      <c r="E12" s="17"/>
      <c r="F12" s="129"/>
      <c r="G12" s="17"/>
      <c r="H12" s="17"/>
      <c r="I12" s="75"/>
    </row>
    <row r="13" spans="1:140" s="124" customFormat="1" ht="36.75" thickBot="1" x14ac:dyDescent="0.25">
      <c r="A13" s="470" t="s">
        <v>528</v>
      </c>
      <c r="B13" s="470" t="s">
        <v>535</v>
      </c>
      <c r="C13" s="93" t="s">
        <v>10</v>
      </c>
      <c r="D13" s="100" t="s">
        <v>949</v>
      </c>
      <c r="E13" s="101" t="s">
        <v>12</v>
      </c>
      <c r="F13" s="131" t="s">
        <v>13</v>
      </c>
      <c r="G13" s="102" t="s">
        <v>961</v>
      </c>
      <c r="H13" s="103" t="s">
        <v>827</v>
      </c>
      <c r="I13" s="104" t="s">
        <v>14</v>
      </c>
      <c r="J13" s="460"/>
      <c r="K13" s="525"/>
      <c r="L13" s="525"/>
      <c r="M13" s="525"/>
      <c r="N13" s="525"/>
      <c r="O13" s="525"/>
      <c r="P13" s="525"/>
      <c r="Q13" s="526"/>
      <c r="R13" s="525"/>
      <c r="S13" s="525"/>
      <c r="T13" s="525"/>
      <c r="U13" s="525"/>
      <c r="V13" s="525"/>
      <c r="W13" s="525"/>
      <c r="X13" s="526"/>
      <c r="Y13" s="525"/>
      <c r="Z13" s="525"/>
      <c r="AA13" s="525"/>
      <c r="AB13" s="525"/>
      <c r="AC13" s="525"/>
      <c r="AD13" s="525"/>
      <c r="AE13" s="526"/>
      <c r="AF13" s="525"/>
      <c r="AG13" s="525"/>
      <c r="AH13" s="525"/>
      <c r="AI13" s="525"/>
      <c r="AJ13" s="525"/>
      <c r="AK13" s="525"/>
      <c r="AL13" s="526"/>
      <c r="AM13" s="525"/>
      <c r="AN13" s="525"/>
      <c r="AO13" s="525"/>
      <c r="AP13" s="525"/>
      <c r="AQ13" s="525"/>
      <c r="AR13" s="525"/>
      <c r="AS13" s="526"/>
      <c r="AT13" s="525"/>
      <c r="AU13" s="525"/>
      <c r="AV13" s="525"/>
      <c r="AW13" s="525"/>
      <c r="AX13" s="525"/>
      <c r="AY13" s="525"/>
      <c r="AZ13" s="526"/>
      <c r="BA13" s="525"/>
      <c r="BB13" s="525"/>
      <c r="BC13" s="525"/>
      <c r="BD13" s="525"/>
      <c r="BE13" s="525"/>
      <c r="BF13" s="525"/>
      <c r="BG13" s="526"/>
      <c r="BH13" s="525"/>
      <c r="BI13" s="525"/>
      <c r="BJ13" s="525"/>
      <c r="BK13" s="525"/>
      <c r="BL13" s="525"/>
      <c r="BM13" s="525"/>
      <c r="BN13" s="526"/>
      <c r="BO13" s="525"/>
      <c r="BP13" s="525"/>
      <c r="BQ13" s="525"/>
      <c r="BR13" s="525"/>
      <c r="BS13" s="525"/>
      <c r="BT13" s="525"/>
      <c r="BU13" s="526"/>
      <c r="BV13" s="525"/>
      <c r="BW13" s="525"/>
      <c r="BX13" s="525"/>
      <c r="BY13" s="525"/>
      <c r="BZ13" s="525"/>
      <c r="CA13" s="525"/>
      <c r="CB13" s="526"/>
      <c r="CC13" s="525"/>
      <c r="CD13" s="525"/>
      <c r="CE13" s="525"/>
      <c r="CF13" s="525"/>
      <c r="CG13" s="525"/>
      <c r="CH13" s="525"/>
      <c r="CI13" s="526"/>
      <c r="CJ13" s="525"/>
      <c r="CK13" s="525"/>
      <c r="CL13" s="525"/>
      <c r="CM13" s="525"/>
      <c r="CN13" s="525"/>
      <c r="CO13" s="525"/>
      <c r="CP13" s="526"/>
      <c r="CQ13" s="525"/>
      <c r="CR13" s="525"/>
      <c r="CS13" s="525"/>
      <c r="CT13" s="525"/>
      <c r="CU13" s="525"/>
      <c r="CV13" s="525"/>
      <c r="CW13" s="526"/>
      <c r="CX13" s="525"/>
      <c r="CY13" s="525"/>
      <c r="CZ13" s="525"/>
      <c r="DA13" s="525"/>
      <c r="DB13" s="525"/>
      <c r="DC13" s="525"/>
      <c r="DD13" s="526"/>
      <c r="DE13" s="525"/>
      <c r="DF13" s="525"/>
      <c r="DG13" s="525"/>
      <c r="DH13" s="525"/>
      <c r="DI13" s="525"/>
      <c r="DJ13" s="525"/>
      <c r="DK13" s="526"/>
      <c r="DL13" s="525"/>
      <c r="DM13" s="525"/>
      <c r="DN13" s="525"/>
      <c r="DO13" s="525"/>
      <c r="DP13" s="525"/>
      <c r="DQ13" s="525"/>
      <c r="DR13" s="526"/>
      <c r="DS13" s="525"/>
      <c r="DT13" s="525"/>
      <c r="DU13" s="525"/>
      <c r="DV13" s="525"/>
      <c r="DW13" s="525"/>
      <c r="DX13" s="525"/>
      <c r="DY13" s="526"/>
      <c r="DZ13" s="525"/>
      <c r="EA13" s="525"/>
      <c r="EB13" s="525"/>
      <c r="EC13" s="525"/>
      <c r="ED13" s="525"/>
      <c r="EE13" s="525"/>
      <c r="EF13" s="526"/>
      <c r="EG13" s="525"/>
      <c r="EH13" s="526"/>
      <c r="EI13" s="525"/>
      <c r="EJ13" s="526"/>
    </row>
    <row r="14" spans="1:140" s="125" customFormat="1" ht="15.75" thickBot="1" x14ac:dyDescent="0.25">
      <c r="A14" s="471">
        <v>1</v>
      </c>
      <c r="B14" s="472"/>
      <c r="C14" s="473"/>
      <c r="D14" s="474" t="s">
        <v>1683</v>
      </c>
      <c r="E14" s="475">
        <f>ROUND(SUM(E15),2)</f>
        <v>0</v>
      </c>
      <c r="F14" s="475"/>
      <c r="G14" s="475"/>
      <c r="H14" s="476"/>
      <c r="I14" s="477" t="e">
        <f>E14/$G$65</f>
        <v>#DIV/0!</v>
      </c>
      <c r="J14" s="461"/>
      <c r="K14" s="527"/>
      <c r="L14" s="528"/>
      <c r="M14" s="528"/>
      <c r="N14" s="528"/>
      <c r="O14" s="528"/>
      <c r="P14" s="528"/>
      <c r="Q14" s="529"/>
      <c r="R14" s="528"/>
      <c r="S14" s="528"/>
      <c r="T14" s="528"/>
      <c r="U14" s="528"/>
      <c r="V14" s="528"/>
      <c r="W14" s="528"/>
      <c r="X14" s="529"/>
      <c r="Y14" s="528"/>
      <c r="Z14" s="528"/>
      <c r="AA14" s="528"/>
      <c r="AB14" s="528"/>
      <c r="AC14" s="528"/>
      <c r="AD14" s="528"/>
      <c r="AE14" s="529"/>
      <c r="AF14" s="528"/>
      <c r="AG14" s="528"/>
      <c r="AH14" s="528"/>
      <c r="AI14" s="528"/>
      <c r="AJ14" s="528"/>
      <c r="AK14" s="528"/>
      <c r="AL14" s="529"/>
      <c r="AM14" s="528"/>
      <c r="AN14" s="528"/>
      <c r="AO14" s="528"/>
      <c r="AP14" s="528"/>
      <c r="AQ14" s="528"/>
      <c r="AR14" s="528"/>
      <c r="AS14" s="529"/>
      <c r="AT14" s="528"/>
      <c r="AU14" s="528"/>
      <c r="AV14" s="528"/>
      <c r="AW14" s="528"/>
      <c r="AX14" s="528"/>
      <c r="AY14" s="528"/>
      <c r="AZ14" s="529"/>
      <c r="BA14" s="528"/>
      <c r="BB14" s="528"/>
      <c r="BC14" s="528"/>
      <c r="BD14" s="528"/>
      <c r="BE14" s="528"/>
      <c r="BF14" s="528"/>
      <c r="BG14" s="529"/>
      <c r="BH14" s="528"/>
      <c r="BI14" s="528"/>
      <c r="BJ14" s="528"/>
      <c r="BK14" s="528"/>
      <c r="BL14" s="528"/>
      <c r="BM14" s="528"/>
      <c r="BN14" s="529"/>
      <c r="BO14" s="528"/>
      <c r="BP14" s="528"/>
      <c r="BQ14" s="528"/>
      <c r="BR14" s="528"/>
      <c r="BS14" s="528"/>
      <c r="BT14" s="528"/>
      <c r="BU14" s="529"/>
      <c r="BV14" s="528"/>
      <c r="BW14" s="528"/>
      <c r="BX14" s="528"/>
      <c r="BY14" s="528"/>
      <c r="BZ14" s="528"/>
      <c r="CA14" s="528"/>
      <c r="CB14" s="529"/>
      <c r="CC14" s="528"/>
      <c r="CD14" s="528"/>
      <c r="CE14" s="528"/>
      <c r="CF14" s="528"/>
      <c r="CG14" s="528"/>
      <c r="CH14" s="528"/>
      <c r="CI14" s="529"/>
      <c r="CJ14" s="528"/>
      <c r="CK14" s="528"/>
      <c r="CL14" s="528"/>
      <c r="CM14" s="528"/>
      <c r="CN14" s="528"/>
      <c r="CO14" s="528"/>
      <c r="CP14" s="529"/>
      <c r="CQ14" s="528"/>
      <c r="CR14" s="528"/>
      <c r="CS14" s="528"/>
      <c r="CT14" s="528"/>
      <c r="CU14" s="528"/>
      <c r="CV14" s="528"/>
      <c r="CW14" s="529"/>
      <c r="CX14" s="528"/>
      <c r="CY14" s="528"/>
      <c r="CZ14" s="528"/>
      <c r="DA14" s="528"/>
      <c r="DB14" s="528"/>
      <c r="DC14" s="528"/>
      <c r="DD14" s="529"/>
      <c r="DE14" s="528"/>
      <c r="DF14" s="528"/>
      <c r="DG14" s="528"/>
      <c r="DH14" s="528"/>
      <c r="DI14" s="528"/>
      <c r="DJ14" s="528"/>
      <c r="DK14" s="529"/>
      <c r="DL14" s="528"/>
      <c r="DM14" s="528"/>
      <c r="DN14" s="528"/>
      <c r="DO14" s="528"/>
      <c r="DP14" s="528"/>
      <c r="DQ14" s="528"/>
      <c r="DR14" s="529"/>
      <c r="DS14" s="528"/>
      <c r="DT14" s="528"/>
      <c r="DU14" s="528"/>
      <c r="DV14" s="528"/>
      <c r="DW14" s="528"/>
      <c r="DX14" s="528"/>
      <c r="DY14" s="529"/>
      <c r="DZ14" s="528"/>
      <c r="EA14" s="528"/>
      <c r="EB14" s="528"/>
      <c r="EC14" s="528"/>
      <c r="ED14" s="528"/>
      <c r="EE14" s="528"/>
      <c r="EF14" s="529"/>
      <c r="EG14" s="530"/>
      <c r="EH14" s="531"/>
      <c r="EI14" s="530"/>
      <c r="EJ14" s="532"/>
    </row>
    <row r="15" spans="1:140" outlineLevel="1" x14ac:dyDescent="0.2">
      <c r="A15" s="478" t="s">
        <v>22</v>
      </c>
      <c r="B15" s="479"/>
      <c r="C15" s="480"/>
      <c r="D15" s="481" t="s">
        <v>940</v>
      </c>
      <c r="E15" s="482">
        <f>SUM(H16:H19)</f>
        <v>0</v>
      </c>
      <c r="F15" s="482"/>
      <c r="G15" s="482"/>
      <c r="H15" s="482"/>
      <c r="I15" s="483" t="e">
        <f>E15/$G$65</f>
        <v>#DIV/0!</v>
      </c>
      <c r="J15" s="462"/>
      <c r="K15" s="527"/>
      <c r="L15" s="533"/>
      <c r="M15" s="533"/>
      <c r="N15" s="533"/>
      <c r="O15" s="533"/>
      <c r="P15" s="533"/>
      <c r="Q15" s="534"/>
      <c r="R15" s="527"/>
      <c r="S15" s="533"/>
      <c r="T15" s="533"/>
      <c r="U15" s="533"/>
      <c r="V15" s="533"/>
      <c r="W15" s="533"/>
      <c r="X15" s="534"/>
      <c r="Y15" s="527"/>
      <c r="Z15" s="533"/>
      <c r="AA15" s="533"/>
      <c r="AB15" s="533"/>
      <c r="AC15" s="533"/>
      <c r="AD15" s="533"/>
      <c r="AE15" s="534"/>
      <c r="AF15" s="527"/>
      <c r="AG15" s="533"/>
      <c r="AH15" s="533"/>
      <c r="AI15" s="533"/>
      <c r="AJ15" s="533"/>
      <c r="AK15" s="533"/>
      <c r="AL15" s="534"/>
      <c r="AM15" s="527"/>
      <c r="AN15" s="533"/>
      <c r="AO15" s="533"/>
      <c r="AP15" s="533"/>
      <c r="AQ15" s="533"/>
      <c r="AR15" s="533"/>
      <c r="AS15" s="534"/>
      <c r="AT15" s="527"/>
      <c r="AU15" s="533"/>
      <c r="AV15" s="533"/>
      <c r="AW15" s="533"/>
      <c r="AX15" s="533"/>
      <c r="AY15" s="533"/>
      <c r="AZ15" s="534"/>
      <c r="BA15" s="527"/>
      <c r="BB15" s="533"/>
      <c r="BC15" s="533"/>
      <c r="BD15" s="533"/>
      <c r="BE15" s="533"/>
      <c r="BF15" s="533"/>
      <c r="BG15" s="534"/>
      <c r="BH15" s="527"/>
      <c r="BI15" s="533"/>
      <c r="BJ15" s="533"/>
      <c r="BK15" s="533"/>
      <c r="BL15" s="533"/>
      <c r="BM15" s="533"/>
      <c r="BN15" s="534"/>
      <c r="BO15" s="527"/>
      <c r="BP15" s="533"/>
      <c r="BQ15" s="533"/>
      <c r="BR15" s="533"/>
      <c r="BS15" s="533"/>
      <c r="BT15" s="533"/>
      <c r="BU15" s="534"/>
      <c r="BV15" s="527"/>
      <c r="BW15" s="533"/>
      <c r="BX15" s="533"/>
      <c r="BY15" s="533"/>
      <c r="BZ15" s="533"/>
      <c r="CA15" s="533"/>
      <c r="CB15" s="534"/>
      <c r="CC15" s="527"/>
      <c r="CD15" s="533"/>
      <c r="CE15" s="533"/>
      <c r="CF15" s="533"/>
      <c r="CG15" s="533"/>
      <c r="CH15" s="533"/>
      <c r="CI15" s="534"/>
      <c r="CJ15" s="527"/>
      <c r="CK15" s="533"/>
      <c r="CL15" s="533"/>
      <c r="CM15" s="533"/>
      <c r="CN15" s="533"/>
      <c r="CO15" s="533"/>
      <c r="CP15" s="534"/>
      <c r="CQ15" s="527"/>
      <c r="CR15" s="533"/>
      <c r="CS15" s="533"/>
      <c r="CT15" s="533"/>
      <c r="CU15" s="533"/>
      <c r="CV15" s="533"/>
      <c r="CW15" s="534"/>
      <c r="CX15" s="527"/>
      <c r="CY15" s="533"/>
      <c r="CZ15" s="533"/>
      <c r="DA15" s="533"/>
      <c r="DB15" s="533"/>
      <c r="DC15" s="533"/>
      <c r="DD15" s="534"/>
      <c r="DE15" s="527"/>
      <c r="DF15" s="533"/>
      <c r="DG15" s="533"/>
      <c r="DH15" s="533"/>
      <c r="DI15" s="533"/>
      <c r="DJ15" s="533"/>
      <c r="DK15" s="534"/>
      <c r="DL15" s="527"/>
      <c r="DM15" s="533"/>
      <c r="DN15" s="533"/>
      <c r="DO15" s="533"/>
      <c r="DP15" s="533"/>
      <c r="DQ15" s="533"/>
      <c r="DR15" s="534"/>
      <c r="DS15" s="527"/>
      <c r="DT15" s="533"/>
      <c r="DU15" s="533"/>
      <c r="DV15" s="533"/>
      <c r="DW15" s="533"/>
      <c r="DX15" s="533"/>
      <c r="DY15" s="534"/>
      <c r="DZ15" s="527"/>
      <c r="EA15" s="533"/>
      <c r="EB15" s="533"/>
      <c r="EC15" s="533"/>
      <c r="ED15" s="533"/>
      <c r="EE15" s="533"/>
      <c r="EF15" s="534"/>
      <c r="EG15" s="533"/>
      <c r="EH15" s="534"/>
      <c r="EI15" s="533"/>
      <c r="EJ15" s="532"/>
    </row>
    <row r="16" spans="1:140" outlineLevel="1" x14ac:dyDescent="0.2">
      <c r="A16" s="81" t="s">
        <v>23</v>
      </c>
      <c r="B16" s="484" t="s">
        <v>1675</v>
      </c>
      <c r="C16" s="170" t="s">
        <v>1669</v>
      </c>
      <c r="D16" s="112" t="s">
        <v>1664</v>
      </c>
      <c r="E16" s="485" t="s">
        <v>534</v>
      </c>
      <c r="F16" s="115">
        <v>3</v>
      </c>
      <c r="G16" s="561"/>
      <c r="H16" s="486">
        <f t="shared" ref="H16:H17" si="0">ROUND(IFERROR(F16*G16," - "),2)</f>
        <v>0</v>
      </c>
      <c r="I16" s="77" t="e">
        <f>H16/$G$65</f>
        <v>#DIV/0!</v>
      </c>
      <c r="J16" s="462"/>
      <c r="K16" s="528"/>
      <c r="L16" s="533"/>
      <c r="M16" s="533"/>
      <c r="N16" s="533"/>
      <c r="O16" s="533"/>
      <c r="P16" s="533"/>
      <c r="Q16" s="534"/>
      <c r="R16" s="527"/>
      <c r="S16" s="533"/>
      <c r="T16" s="533"/>
      <c r="U16" s="533"/>
      <c r="V16" s="533"/>
      <c r="W16" s="533"/>
      <c r="X16" s="534"/>
      <c r="Y16" s="527"/>
      <c r="Z16" s="533"/>
      <c r="AA16" s="533"/>
      <c r="AB16" s="533"/>
      <c r="AC16" s="533"/>
      <c r="AD16" s="533"/>
      <c r="AE16" s="534"/>
      <c r="AF16" s="527"/>
      <c r="AG16" s="533"/>
      <c r="AH16" s="533"/>
      <c r="AI16" s="533"/>
      <c r="AJ16" s="533"/>
      <c r="AK16" s="533"/>
      <c r="AL16" s="534"/>
      <c r="AM16" s="527"/>
      <c r="AN16" s="533"/>
      <c r="AO16" s="533"/>
      <c r="AP16" s="533"/>
      <c r="AQ16" s="533"/>
      <c r="AR16" s="533"/>
      <c r="AS16" s="534"/>
      <c r="AT16" s="527"/>
      <c r="AU16" s="533"/>
      <c r="AV16" s="533"/>
      <c r="AW16" s="533"/>
      <c r="AX16" s="533"/>
      <c r="AY16" s="533"/>
      <c r="AZ16" s="534"/>
      <c r="BA16" s="527"/>
      <c r="BB16" s="533"/>
      <c r="BC16" s="533"/>
      <c r="BD16" s="533"/>
      <c r="BE16" s="533"/>
      <c r="BF16" s="533"/>
      <c r="BG16" s="534"/>
      <c r="BH16" s="527"/>
      <c r="BI16" s="533"/>
      <c r="BJ16" s="533"/>
      <c r="BK16" s="533"/>
      <c r="BL16" s="533"/>
      <c r="BM16" s="533"/>
      <c r="BN16" s="534"/>
      <c r="BO16" s="527"/>
      <c r="BP16" s="533"/>
      <c r="BQ16" s="533"/>
      <c r="BR16" s="533"/>
      <c r="BS16" s="533"/>
      <c r="BT16" s="533"/>
      <c r="BU16" s="534"/>
      <c r="BV16" s="527"/>
      <c r="BW16" s="533"/>
      <c r="BX16" s="533"/>
      <c r="BY16" s="533"/>
      <c r="BZ16" s="533"/>
      <c r="CA16" s="533"/>
      <c r="CB16" s="534"/>
      <c r="CC16" s="527"/>
      <c r="CD16" s="533"/>
      <c r="CE16" s="533"/>
      <c r="CF16" s="533"/>
      <c r="CG16" s="533"/>
      <c r="CH16" s="533"/>
      <c r="CI16" s="534"/>
      <c r="CJ16" s="527"/>
      <c r="CK16" s="533"/>
      <c r="CL16" s="533"/>
      <c r="CM16" s="533"/>
      <c r="CN16" s="533"/>
      <c r="CO16" s="533"/>
      <c r="CP16" s="534"/>
      <c r="CQ16" s="527"/>
      <c r="CR16" s="533"/>
      <c r="CS16" s="533"/>
      <c r="CT16" s="533"/>
      <c r="CU16" s="533"/>
      <c r="CV16" s="533"/>
      <c r="CW16" s="534"/>
      <c r="CX16" s="527"/>
      <c r="CY16" s="533"/>
      <c r="CZ16" s="533"/>
      <c r="DA16" s="533"/>
      <c r="DB16" s="533"/>
      <c r="DC16" s="533"/>
      <c r="DD16" s="534"/>
      <c r="DE16" s="527"/>
      <c r="DF16" s="533"/>
      <c r="DG16" s="533"/>
      <c r="DH16" s="533"/>
      <c r="DI16" s="533"/>
      <c r="DJ16" s="533"/>
      <c r="DK16" s="534"/>
      <c r="DL16" s="527"/>
      <c r="DM16" s="533"/>
      <c r="DN16" s="533"/>
      <c r="DO16" s="533"/>
      <c r="DP16" s="533"/>
      <c r="DQ16" s="533"/>
      <c r="DR16" s="534"/>
      <c r="DS16" s="527"/>
      <c r="DT16" s="533"/>
      <c r="DU16" s="533"/>
      <c r="DV16" s="533"/>
      <c r="DW16" s="533"/>
      <c r="DX16" s="533"/>
      <c r="DY16" s="534"/>
      <c r="DZ16" s="527"/>
      <c r="EA16" s="533"/>
      <c r="EB16" s="533"/>
      <c r="EC16" s="533"/>
      <c r="ED16" s="533"/>
      <c r="EE16" s="533"/>
      <c r="EF16" s="534"/>
      <c r="EG16" s="533"/>
      <c r="EH16" s="534"/>
      <c r="EI16" s="533"/>
      <c r="EJ16" s="532"/>
    </row>
    <row r="17" spans="1:140" outlineLevel="1" x14ac:dyDescent="0.2">
      <c r="A17" s="81" t="s">
        <v>1682</v>
      </c>
      <c r="B17" s="484" t="s">
        <v>1679</v>
      </c>
      <c r="C17" s="170" t="s">
        <v>1680</v>
      </c>
      <c r="D17" s="112" t="s">
        <v>1681</v>
      </c>
      <c r="E17" s="485" t="s">
        <v>536</v>
      </c>
      <c r="F17" s="115">
        <v>160</v>
      </c>
      <c r="G17" s="561"/>
      <c r="H17" s="486">
        <f t="shared" si="0"/>
        <v>0</v>
      </c>
      <c r="I17" s="77" t="e">
        <f>H17/$G$65</f>
        <v>#DIV/0!</v>
      </c>
      <c r="J17" s="462"/>
      <c r="K17" s="528"/>
      <c r="L17" s="533"/>
      <c r="M17" s="533"/>
      <c r="N17" s="533"/>
      <c r="O17" s="533"/>
      <c r="P17" s="533"/>
      <c r="Q17" s="534"/>
      <c r="R17" s="527"/>
      <c r="S17" s="533"/>
      <c r="T17" s="533"/>
      <c r="U17" s="533"/>
      <c r="V17" s="533"/>
      <c r="W17" s="533"/>
      <c r="X17" s="534"/>
      <c r="Y17" s="527"/>
      <c r="Z17" s="533"/>
      <c r="AA17" s="533"/>
      <c r="AB17" s="533"/>
      <c r="AC17" s="533"/>
      <c r="AD17" s="533"/>
      <c r="AE17" s="534"/>
      <c r="AF17" s="527"/>
      <c r="AG17" s="533"/>
      <c r="AH17" s="533"/>
      <c r="AI17" s="533"/>
      <c r="AJ17" s="533"/>
      <c r="AK17" s="533"/>
      <c r="AL17" s="534"/>
      <c r="AM17" s="527"/>
      <c r="AN17" s="533"/>
      <c r="AO17" s="533"/>
      <c r="AP17" s="533"/>
      <c r="AQ17" s="533"/>
      <c r="AR17" s="533"/>
      <c r="AS17" s="534"/>
      <c r="AT17" s="527"/>
      <c r="AU17" s="533"/>
      <c r="AV17" s="533"/>
      <c r="AW17" s="533"/>
      <c r="AX17" s="533"/>
      <c r="AY17" s="533"/>
      <c r="AZ17" s="534"/>
      <c r="BA17" s="527"/>
      <c r="BB17" s="533"/>
      <c r="BC17" s="533"/>
      <c r="BD17" s="533"/>
      <c r="BE17" s="533"/>
      <c r="BF17" s="533"/>
      <c r="BG17" s="534"/>
      <c r="BH17" s="527"/>
      <c r="BI17" s="533"/>
      <c r="BJ17" s="533"/>
      <c r="BK17" s="533"/>
      <c r="BL17" s="533"/>
      <c r="BM17" s="533"/>
      <c r="BN17" s="534"/>
      <c r="BO17" s="527"/>
      <c r="BP17" s="533"/>
      <c r="BQ17" s="533"/>
      <c r="BR17" s="533"/>
      <c r="BS17" s="533"/>
      <c r="BT17" s="533"/>
      <c r="BU17" s="534"/>
      <c r="BV17" s="527"/>
      <c r="BW17" s="533"/>
      <c r="BX17" s="533"/>
      <c r="BY17" s="533"/>
      <c r="BZ17" s="533"/>
      <c r="CA17" s="533"/>
      <c r="CB17" s="534"/>
      <c r="CC17" s="527"/>
      <c r="CD17" s="533"/>
      <c r="CE17" s="533"/>
      <c r="CF17" s="533"/>
      <c r="CG17" s="533"/>
      <c r="CH17" s="533"/>
      <c r="CI17" s="534"/>
      <c r="CJ17" s="527"/>
      <c r="CK17" s="533"/>
      <c r="CL17" s="533"/>
      <c r="CM17" s="533"/>
      <c r="CN17" s="533"/>
      <c r="CO17" s="533"/>
      <c r="CP17" s="534"/>
      <c r="CQ17" s="527"/>
      <c r="CR17" s="533"/>
      <c r="CS17" s="533"/>
      <c r="CT17" s="533"/>
      <c r="CU17" s="533"/>
      <c r="CV17" s="533"/>
      <c r="CW17" s="534"/>
      <c r="CX17" s="527"/>
      <c r="CY17" s="533"/>
      <c r="CZ17" s="533"/>
      <c r="DA17" s="533"/>
      <c r="DB17" s="533"/>
      <c r="DC17" s="533"/>
      <c r="DD17" s="534"/>
      <c r="DE17" s="527"/>
      <c r="DF17" s="533"/>
      <c r="DG17" s="533"/>
      <c r="DH17" s="533"/>
      <c r="DI17" s="533"/>
      <c r="DJ17" s="533"/>
      <c r="DK17" s="534"/>
      <c r="DL17" s="527"/>
      <c r="DM17" s="533"/>
      <c r="DN17" s="533"/>
      <c r="DO17" s="533"/>
      <c r="DP17" s="533"/>
      <c r="DQ17" s="533"/>
      <c r="DR17" s="534"/>
      <c r="DS17" s="527"/>
      <c r="DT17" s="533"/>
      <c r="DU17" s="533"/>
      <c r="DV17" s="533"/>
      <c r="DW17" s="533"/>
      <c r="DX17" s="533"/>
      <c r="DY17" s="534"/>
      <c r="DZ17" s="527"/>
      <c r="EA17" s="533"/>
      <c r="EB17" s="533"/>
      <c r="EC17" s="533"/>
      <c r="ED17" s="533"/>
      <c r="EE17" s="533"/>
      <c r="EF17" s="534"/>
      <c r="EG17" s="533"/>
      <c r="EH17" s="534"/>
      <c r="EI17" s="533"/>
      <c r="EJ17" s="532"/>
    </row>
    <row r="18" spans="1:140" outlineLevel="1" x14ac:dyDescent="0.2">
      <c r="A18" s="731" t="s">
        <v>1706</v>
      </c>
      <c r="B18" s="732" t="s">
        <v>1707</v>
      </c>
      <c r="C18" s="733" t="s">
        <v>1680</v>
      </c>
      <c r="D18" s="734" t="s">
        <v>1708</v>
      </c>
      <c r="E18" s="735" t="s">
        <v>536</v>
      </c>
      <c r="F18" s="736">
        <v>16</v>
      </c>
      <c r="G18" s="561"/>
      <c r="H18" s="737">
        <f t="shared" ref="H18:H19" si="1">ROUND(IFERROR(F18*G18," - "),2)</f>
        <v>0</v>
      </c>
      <c r="I18" s="738" t="e">
        <f t="shared" ref="I18:I19" si="2">H18/$G$65</f>
        <v>#DIV/0!</v>
      </c>
      <c r="J18" s="462"/>
      <c r="K18" s="528"/>
      <c r="L18" s="533"/>
      <c r="M18" s="533"/>
      <c r="N18" s="533"/>
      <c r="O18" s="533"/>
      <c r="P18" s="533"/>
      <c r="Q18" s="534"/>
      <c r="R18" s="527"/>
      <c r="S18" s="533"/>
      <c r="T18" s="533"/>
      <c r="U18" s="533"/>
      <c r="V18" s="533"/>
      <c r="W18" s="533"/>
      <c r="X18" s="534"/>
      <c r="Y18" s="527"/>
      <c r="Z18" s="533"/>
      <c r="AA18" s="533"/>
      <c r="AB18" s="533"/>
      <c r="AC18" s="533"/>
      <c r="AD18" s="533"/>
      <c r="AE18" s="534"/>
      <c r="AF18" s="527"/>
      <c r="AG18" s="533"/>
      <c r="AH18" s="533"/>
      <c r="AI18" s="533"/>
      <c r="AJ18" s="533"/>
      <c r="AK18" s="533"/>
      <c r="AL18" s="534"/>
      <c r="AM18" s="527"/>
      <c r="AN18" s="533"/>
      <c r="AO18" s="533"/>
      <c r="AP18" s="533"/>
      <c r="AQ18" s="533"/>
      <c r="AR18" s="533"/>
      <c r="AS18" s="534"/>
      <c r="AT18" s="527"/>
      <c r="AU18" s="533"/>
      <c r="AV18" s="533"/>
      <c r="AW18" s="533"/>
      <c r="AX18" s="533"/>
      <c r="AY18" s="533"/>
      <c r="AZ18" s="534"/>
      <c r="BA18" s="527"/>
      <c r="BB18" s="533"/>
      <c r="BC18" s="533"/>
      <c r="BD18" s="533"/>
      <c r="BE18" s="533"/>
      <c r="BF18" s="533"/>
      <c r="BG18" s="534"/>
      <c r="BH18" s="527"/>
      <c r="BI18" s="533"/>
      <c r="BJ18" s="533"/>
      <c r="BK18" s="533"/>
      <c r="BL18" s="533"/>
      <c r="BM18" s="533"/>
      <c r="BN18" s="534"/>
      <c r="BO18" s="527"/>
      <c r="BP18" s="533"/>
      <c r="BQ18" s="533"/>
      <c r="BR18" s="533"/>
      <c r="BS18" s="533"/>
      <c r="BT18" s="533"/>
      <c r="BU18" s="534"/>
      <c r="BV18" s="527"/>
      <c r="BW18" s="533"/>
      <c r="BX18" s="533"/>
      <c r="BY18" s="533"/>
      <c r="BZ18" s="533"/>
      <c r="CA18" s="533"/>
      <c r="CB18" s="534"/>
      <c r="CC18" s="527"/>
      <c r="CD18" s="533"/>
      <c r="CE18" s="533"/>
      <c r="CF18" s="533"/>
      <c r="CG18" s="533"/>
      <c r="CH18" s="533"/>
      <c r="CI18" s="534"/>
      <c r="CJ18" s="527"/>
      <c r="CK18" s="533"/>
      <c r="CL18" s="533"/>
      <c r="CM18" s="533"/>
      <c r="CN18" s="533"/>
      <c r="CO18" s="533"/>
      <c r="CP18" s="534"/>
      <c r="CQ18" s="527"/>
      <c r="CR18" s="533"/>
      <c r="CS18" s="533"/>
      <c r="CT18" s="533"/>
      <c r="CU18" s="533"/>
      <c r="CV18" s="533"/>
      <c r="CW18" s="534"/>
      <c r="CX18" s="527"/>
      <c r="CY18" s="533"/>
      <c r="CZ18" s="533"/>
      <c r="DA18" s="533"/>
      <c r="DB18" s="533"/>
      <c r="DC18" s="533"/>
      <c r="DD18" s="534"/>
      <c r="DE18" s="527"/>
      <c r="DF18" s="533"/>
      <c r="DG18" s="533"/>
      <c r="DH18" s="533"/>
      <c r="DI18" s="533"/>
      <c r="DJ18" s="533"/>
      <c r="DK18" s="534"/>
      <c r="DL18" s="527"/>
      <c r="DM18" s="533"/>
      <c r="DN18" s="533"/>
      <c r="DO18" s="533"/>
      <c r="DP18" s="533"/>
      <c r="DQ18" s="533"/>
      <c r="DR18" s="534"/>
      <c r="DS18" s="527"/>
      <c r="DT18" s="533"/>
      <c r="DU18" s="533"/>
      <c r="DV18" s="533"/>
      <c r="DW18" s="533"/>
      <c r="DX18" s="533"/>
      <c r="DY18" s="534"/>
      <c r="DZ18" s="527"/>
      <c r="EA18" s="533"/>
      <c r="EB18" s="533"/>
      <c r="EC18" s="533"/>
      <c r="ED18" s="533"/>
      <c r="EE18" s="533"/>
      <c r="EF18" s="534"/>
      <c r="EG18" s="533"/>
      <c r="EH18" s="534"/>
      <c r="EI18" s="533"/>
      <c r="EJ18" s="532"/>
    </row>
    <row r="19" spans="1:140" ht="13.5" outlineLevel="1" thickBot="1" x14ac:dyDescent="0.25">
      <c r="A19" s="731" t="s">
        <v>1709</v>
      </c>
      <c r="B19" s="732" t="s">
        <v>1710</v>
      </c>
      <c r="C19" s="733" t="s">
        <v>1680</v>
      </c>
      <c r="D19" s="734" t="s">
        <v>1711</v>
      </c>
      <c r="E19" s="735" t="s">
        <v>536</v>
      </c>
      <c r="F19" s="736">
        <v>16</v>
      </c>
      <c r="G19" s="561"/>
      <c r="H19" s="737">
        <f t="shared" si="1"/>
        <v>0</v>
      </c>
      <c r="I19" s="738" t="e">
        <f t="shared" si="2"/>
        <v>#DIV/0!</v>
      </c>
      <c r="J19" s="462"/>
      <c r="K19" s="527"/>
      <c r="L19" s="533"/>
      <c r="M19" s="533"/>
      <c r="N19" s="533"/>
      <c r="O19" s="533"/>
      <c r="P19" s="533"/>
      <c r="Q19" s="534"/>
      <c r="R19" s="527"/>
      <c r="S19" s="533"/>
      <c r="T19" s="533"/>
      <c r="U19" s="533"/>
      <c r="V19" s="533"/>
      <c r="W19" s="533"/>
      <c r="X19" s="534"/>
      <c r="Y19" s="527"/>
      <c r="Z19" s="533"/>
      <c r="AA19" s="533"/>
      <c r="AB19" s="533"/>
      <c r="AC19" s="533"/>
      <c r="AD19" s="533"/>
      <c r="AE19" s="534"/>
      <c r="AF19" s="527"/>
      <c r="AG19" s="533"/>
      <c r="AH19" s="533"/>
      <c r="AI19" s="533"/>
      <c r="AJ19" s="533"/>
      <c r="AK19" s="533"/>
      <c r="AL19" s="534"/>
      <c r="AM19" s="527"/>
      <c r="AN19" s="533"/>
      <c r="AO19" s="533"/>
      <c r="AP19" s="533"/>
      <c r="AQ19" s="533"/>
      <c r="AR19" s="533"/>
      <c r="AS19" s="534"/>
      <c r="AT19" s="527"/>
      <c r="AU19" s="533"/>
      <c r="AV19" s="533"/>
      <c r="AW19" s="533"/>
      <c r="AX19" s="533"/>
      <c r="AY19" s="533"/>
      <c r="AZ19" s="534"/>
      <c r="BA19" s="527"/>
      <c r="BB19" s="533"/>
      <c r="BC19" s="533"/>
      <c r="BD19" s="533"/>
      <c r="BE19" s="533"/>
      <c r="BF19" s="533"/>
      <c r="BG19" s="534"/>
      <c r="BH19" s="527"/>
      <c r="BI19" s="533"/>
      <c r="BJ19" s="533"/>
      <c r="BK19" s="533"/>
      <c r="BL19" s="533"/>
      <c r="BM19" s="533"/>
      <c r="BN19" s="534"/>
      <c r="BO19" s="527"/>
      <c r="BP19" s="533"/>
      <c r="BQ19" s="533"/>
      <c r="BR19" s="533"/>
      <c r="BS19" s="533"/>
      <c r="BT19" s="533"/>
      <c r="BU19" s="534"/>
      <c r="BV19" s="527"/>
      <c r="BW19" s="533"/>
      <c r="BX19" s="533"/>
      <c r="BY19" s="533"/>
      <c r="BZ19" s="533"/>
      <c r="CA19" s="533"/>
      <c r="CB19" s="534"/>
      <c r="CC19" s="527"/>
      <c r="CD19" s="533"/>
      <c r="CE19" s="533"/>
      <c r="CF19" s="533"/>
      <c r="CG19" s="533"/>
      <c r="CH19" s="533"/>
      <c r="CI19" s="534"/>
      <c r="CJ19" s="527"/>
      <c r="CK19" s="533"/>
      <c r="CL19" s="533"/>
      <c r="CM19" s="533"/>
      <c r="CN19" s="533"/>
      <c r="CO19" s="533"/>
      <c r="CP19" s="534"/>
      <c r="CQ19" s="527"/>
      <c r="CR19" s="533"/>
      <c r="CS19" s="533"/>
      <c r="CT19" s="533"/>
      <c r="CU19" s="533"/>
      <c r="CV19" s="533"/>
      <c r="CW19" s="534"/>
      <c r="CX19" s="527"/>
      <c r="CY19" s="533"/>
      <c r="CZ19" s="533"/>
      <c r="DA19" s="533"/>
      <c r="DB19" s="533"/>
      <c r="DC19" s="533"/>
      <c r="DD19" s="534"/>
      <c r="DE19" s="527"/>
      <c r="DF19" s="533"/>
      <c r="DG19" s="533"/>
      <c r="DH19" s="533"/>
      <c r="DI19" s="533"/>
      <c r="DJ19" s="533"/>
      <c r="DK19" s="534"/>
      <c r="DL19" s="527"/>
      <c r="DM19" s="533"/>
      <c r="DN19" s="533"/>
      <c r="DO19" s="533"/>
      <c r="DP19" s="533"/>
      <c r="DQ19" s="533"/>
      <c r="DR19" s="534"/>
      <c r="DS19" s="527"/>
      <c r="DT19" s="533"/>
      <c r="DU19" s="533"/>
      <c r="DV19" s="533"/>
      <c r="DW19" s="533"/>
      <c r="DX19" s="533"/>
      <c r="DY19" s="534"/>
      <c r="DZ19" s="527"/>
      <c r="EA19" s="533"/>
      <c r="EB19" s="533"/>
      <c r="EC19" s="533"/>
      <c r="ED19" s="533"/>
      <c r="EE19" s="533"/>
      <c r="EF19" s="534"/>
      <c r="EG19" s="533"/>
      <c r="EH19" s="534"/>
      <c r="EI19" s="533"/>
      <c r="EJ19" s="532"/>
    </row>
    <row r="20" spans="1:140" s="125" customFormat="1" ht="15.75" thickBot="1" x14ac:dyDescent="0.25">
      <c r="A20" s="471">
        <v>2</v>
      </c>
      <c r="B20" s="472"/>
      <c r="C20" s="473"/>
      <c r="D20" s="474" t="s">
        <v>1687</v>
      </c>
      <c r="E20" s="475">
        <f>ROUND(SUM(E21,E27),2)</f>
        <v>0</v>
      </c>
      <c r="F20" s="475"/>
      <c r="G20" s="475"/>
      <c r="H20" s="476"/>
      <c r="I20" s="477" t="e">
        <f>E20/$G$65</f>
        <v>#DIV/0!</v>
      </c>
      <c r="J20" s="461"/>
      <c r="K20" s="527"/>
      <c r="L20" s="528"/>
      <c r="M20" s="528"/>
      <c r="N20" s="528"/>
      <c r="O20" s="528"/>
      <c r="P20" s="528"/>
      <c r="Q20" s="529"/>
      <c r="R20" s="528"/>
      <c r="S20" s="528"/>
      <c r="T20" s="528"/>
      <c r="U20" s="528"/>
      <c r="V20" s="528"/>
      <c r="W20" s="528"/>
      <c r="X20" s="529"/>
      <c r="Y20" s="528"/>
      <c r="Z20" s="528"/>
      <c r="AA20" s="528"/>
      <c r="AB20" s="528"/>
      <c r="AC20" s="528"/>
      <c r="AD20" s="528"/>
      <c r="AE20" s="529"/>
      <c r="AF20" s="528"/>
      <c r="AG20" s="528"/>
      <c r="AH20" s="528"/>
      <c r="AI20" s="528"/>
      <c r="AJ20" s="528"/>
      <c r="AK20" s="528"/>
      <c r="AL20" s="529"/>
      <c r="AM20" s="528"/>
      <c r="AN20" s="528"/>
      <c r="AO20" s="528"/>
      <c r="AP20" s="528"/>
      <c r="AQ20" s="528"/>
      <c r="AR20" s="528"/>
      <c r="AS20" s="529"/>
      <c r="AT20" s="528"/>
      <c r="AU20" s="528"/>
      <c r="AV20" s="528"/>
      <c r="AW20" s="528"/>
      <c r="AX20" s="528"/>
      <c r="AY20" s="528"/>
      <c r="AZ20" s="529"/>
      <c r="BA20" s="528"/>
      <c r="BB20" s="528"/>
      <c r="BC20" s="528"/>
      <c r="BD20" s="528"/>
      <c r="BE20" s="528"/>
      <c r="BF20" s="528"/>
      <c r="BG20" s="529"/>
      <c r="BH20" s="528"/>
      <c r="BI20" s="528"/>
      <c r="BJ20" s="528"/>
      <c r="BK20" s="528"/>
      <c r="BL20" s="528"/>
      <c r="BM20" s="528"/>
      <c r="BN20" s="529"/>
      <c r="BO20" s="528"/>
      <c r="BP20" s="528"/>
      <c r="BQ20" s="528"/>
      <c r="BR20" s="528"/>
      <c r="BS20" s="528"/>
      <c r="BT20" s="528"/>
      <c r="BU20" s="529"/>
      <c r="BV20" s="528"/>
      <c r="BW20" s="528"/>
      <c r="BX20" s="528"/>
      <c r="BY20" s="528"/>
      <c r="BZ20" s="528"/>
      <c r="CA20" s="528"/>
      <c r="CB20" s="529"/>
      <c r="CC20" s="528"/>
      <c r="CD20" s="528"/>
      <c r="CE20" s="528"/>
      <c r="CF20" s="528"/>
      <c r="CG20" s="528"/>
      <c r="CH20" s="528"/>
      <c r="CI20" s="529"/>
      <c r="CJ20" s="528"/>
      <c r="CK20" s="528"/>
      <c r="CL20" s="528"/>
      <c r="CM20" s="528"/>
      <c r="CN20" s="528"/>
      <c r="CO20" s="528"/>
      <c r="CP20" s="529"/>
      <c r="CQ20" s="528"/>
      <c r="CR20" s="528"/>
      <c r="CS20" s="528"/>
      <c r="CT20" s="528"/>
      <c r="CU20" s="528"/>
      <c r="CV20" s="528"/>
      <c r="CW20" s="529"/>
      <c r="CX20" s="528"/>
      <c r="CY20" s="528"/>
      <c r="CZ20" s="528"/>
      <c r="DA20" s="528"/>
      <c r="DB20" s="528"/>
      <c r="DC20" s="528"/>
      <c r="DD20" s="529"/>
      <c r="DE20" s="528"/>
      <c r="DF20" s="528"/>
      <c r="DG20" s="528"/>
      <c r="DH20" s="528"/>
      <c r="DI20" s="528"/>
      <c r="DJ20" s="528"/>
      <c r="DK20" s="529"/>
      <c r="DL20" s="528"/>
      <c r="DM20" s="528"/>
      <c r="DN20" s="528"/>
      <c r="DO20" s="528"/>
      <c r="DP20" s="528"/>
      <c r="DQ20" s="528"/>
      <c r="DR20" s="529"/>
      <c r="DS20" s="528"/>
      <c r="DT20" s="528"/>
      <c r="DU20" s="528"/>
      <c r="DV20" s="528"/>
      <c r="DW20" s="528"/>
      <c r="DX20" s="528"/>
      <c r="DY20" s="529"/>
      <c r="DZ20" s="528"/>
      <c r="EA20" s="528"/>
      <c r="EB20" s="528"/>
      <c r="EC20" s="528"/>
      <c r="ED20" s="528"/>
      <c r="EE20" s="528"/>
      <c r="EF20" s="529"/>
      <c r="EG20" s="530"/>
      <c r="EH20" s="531"/>
      <c r="EI20" s="530"/>
      <c r="EJ20" s="532"/>
    </row>
    <row r="21" spans="1:140" outlineLevel="1" x14ac:dyDescent="0.2">
      <c r="A21" s="478" t="s">
        <v>30</v>
      </c>
      <c r="B21" s="479"/>
      <c r="C21" s="480"/>
      <c r="D21" s="481" t="s">
        <v>1688</v>
      </c>
      <c r="E21" s="482">
        <f>SUM(H22:H26)</f>
        <v>0</v>
      </c>
      <c r="F21" s="482"/>
      <c r="G21" s="482"/>
      <c r="H21" s="482"/>
      <c r="I21" s="483" t="e">
        <f>E21/$G$65</f>
        <v>#DIV/0!</v>
      </c>
      <c r="J21" s="462"/>
      <c r="K21" s="527"/>
      <c r="L21" s="533"/>
      <c r="M21" s="533"/>
      <c r="N21" s="533"/>
      <c r="O21" s="533"/>
      <c r="P21" s="533"/>
      <c r="Q21" s="534"/>
      <c r="R21" s="527"/>
      <c r="S21" s="533"/>
      <c r="T21" s="533"/>
      <c r="U21" s="533"/>
      <c r="V21" s="533"/>
      <c r="W21" s="533"/>
      <c r="X21" s="534"/>
      <c r="Y21" s="527"/>
      <c r="Z21" s="533"/>
      <c r="AA21" s="533"/>
      <c r="AB21" s="533"/>
      <c r="AC21" s="533"/>
      <c r="AD21" s="533"/>
      <c r="AE21" s="534"/>
      <c r="AF21" s="527"/>
      <c r="AG21" s="533"/>
      <c r="AH21" s="533"/>
      <c r="AI21" s="533"/>
      <c r="AJ21" s="533"/>
      <c r="AK21" s="533"/>
      <c r="AL21" s="534"/>
      <c r="AM21" s="527"/>
      <c r="AN21" s="533"/>
      <c r="AO21" s="533"/>
      <c r="AP21" s="533"/>
      <c r="AQ21" s="533"/>
      <c r="AR21" s="533"/>
      <c r="AS21" s="534"/>
      <c r="AT21" s="527"/>
      <c r="AU21" s="533"/>
      <c r="AV21" s="533"/>
      <c r="AW21" s="533"/>
      <c r="AX21" s="533"/>
      <c r="AY21" s="533"/>
      <c r="AZ21" s="534"/>
      <c r="BA21" s="527"/>
      <c r="BB21" s="533"/>
      <c r="BC21" s="533"/>
      <c r="BD21" s="533"/>
      <c r="BE21" s="533"/>
      <c r="BF21" s="533"/>
      <c r="BG21" s="534"/>
      <c r="BH21" s="527"/>
      <c r="BI21" s="533"/>
      <c r="BJ21" s="533"/>
      <c r="BK21" s="533"/>
      <c r="BL21" s="533"/>
      <c r="BM21" s="533"/>
      <c r="BN21" s="534"/>
      <c r="BO21" s="527"/>
      <c r="BP21" s="533"/>
      <c r="BQ21" s="533"/>
      <c r="BR21" s="533"/>
      <c r="BS21" s="533"/>
      <c r="BT21" s="533"/>
      <c r="BU21" s="534"/>
      <c r="BV21" s="527"/>
      <c r="BW21" s="533"/>
      <c r="BX21" s="533"/>
      <c r="BY21" s="533"/>
      <c r="BZ21" s="533"/>
      <c r="CA21" s="533"/>
      <c r="CB21" s="534"/>
      <c r="CC21" s="527"/>
      <c r="CD21" s="533"/>
      <c r="CE21" s="533"/>
      <c r="CF21" s="533"/>
      <c r="CG21" s="533"/>
      <c r="CH21" s="533"/>
      <c r="CI21" s="534"/>
      <c r="CJ21" s="527"/>
      <c r="CK21" s="533"/>
      <c r="CL21" s="533"/>
      <c r="CM21" s="533"/>
      <c r="CN21" s="533"/>
      <c r="CO21" s="533"/>
      <c r="CP21" s="534"/>
      <c r="CQ21" s="527"/>
      <c r="CR21" s="533"/>
      <c r="CS21" s="533"/>
      <c r="CT21" s="533"/>
      <c r="CU21" s="533"/>
      <c r="CV21" s="533"/>
      <c r="CW21" s="534"/>
      <c r="CX21" s="527"/>
      <c r="CY21" s="533"/>
      <c r="CZ21" s="533"/>
      <c r="DA21" s="533"/>
      <c r="DB21" s="533"/>
      <c r="DC21" s="533"/>
      <c r="DD21" s="534"/>
      <c r="DE21" s="527"/>
      <c r="DF21" s="533"/>
      <c r="DG21" s="533"/>
      <c r="DH21" s="533"/>
      <c r="DI21" s="533"/>
      <c r="DJ21" s="533"/>
      <c r="DK21" s="534"/>
      <c r="DL21" s="527"/>
      <c r="DM21" s="533"/>
      <c r="DN21" s="533"/>
      <c r="DO21" s="533"/>
      <c r="DP21" s="533"/>
      <c r="DQ21" s="533"/>
      <c r="DR21" s="534"/>
      <c r="DS21" s="527"/>
      <c r="DT21" s="533"/>
      <c r="DU21" s="533"/>
      <c r="DV21" s="533"/>
      <c r="DW21" s="533"/>
      <c r="DX21" s="533"/>
      <c r="DY21" s="534"/>
      <c r="DZ21" s="527"/>
      <c r="EA21" s="533"/>
      <c r="EB21" s="533"/>
      <c r="EC21" s="533"/>
      <c r="ED21" s="533"/>
      <c r="EE21" s="533"/>
      <c r="EF21" s="534"/>
      <c r="EG21" s="533"/>
      <c r="EH21" s="534"/>
      <c r="EI21" s="533"/>
      <c r="EJ21" s="532"/>
    </row>
    <row r="22" spans="1:140" outlineLevel="1" x14ac:dyDescent="0.2">
      <c r="A22" s="81" t="s">
        <v>31</v>
      </c>
      <c r="B22" s="484" t="s">
        <v>865</v>
      </c>
      <c r="C22" s="170" t="s">
        <v>1670</v>
      </c>
      <c r="D22" s="112" t="s">
        <v>866</v>
      </c>
      <c r="E22" s="485" t="s">
        <v>812</v>
      </c>
      <c r="F22" s="115">
        <v>12.96</v>
      </c>
      <c r="G22" s="561"/>
      <c r="H22" s="486">
        <f t="shared" ref="H22:H39" si="3">ROUND(IFERROR(F22*G22," - "),2)</f>
        <v>0</v>
      </c>
      <c r="I22" s="77" t="e">
        <f>H22/$G$65</f>
        <v>#DIV/0!</v>
      </c>
      <c r="J22" s="462"/>
      <c r="K22" s="527"/>
      <c r="L22" s="533"/>
      <c r="M22" s="533"/>
      <c r="N22" s="533"/>
      <c r="O22" s="533"/>
      <c r="P22" s="533"/>
      <c r="Q22" s="534"/>
      <c r="R22" s="527"/>
      <c r="S22" s="533"/>
      <c r="T22" s="533"/>
      <c r="U22" s="533"/>
      <c r="V22" s="533"/>
      <c r="W22" s="533"/>
      <c r="X22" s="534"/>
      <c r="Y22" s="527"/>
      <c r="Z22" s="533"/>
      <c r="AA22" s="533"/>
      <c r="AB22" s="533"/>
      <c r="AC22" s="533"/>
      <c r="AD22" s="533"/>
      <c r="AE22" s="534"/>
      <c r="AF22" s="527"/>
      <c r="AG22" s="533"/>
      <c r="AH22" s="533"/>
      <c r="AI22" s="533"/>
      <c r="AJ22" s="533"/>
      <c r="AK22" s="533"/>
      <c r="AL22" s="534"/>
      <c r="AM22" s="527"/>
      <c r="AN22" s="533"/>
      <c r="AO22" s="533"/>
      <c r="AP22" s="533"/>
      <c r="AQ22" s="533"/>
      <c r="AR22" s="533"/>
      <c r="AS22" s="534"/>
      <c r="AT22" s="527"/>
      <c r="AU22" s="533"/>
      <c r="AV22" s="533"/>
      <c r="AW22" s="533"/>
      <c r="AX22" s="533"/>
      <c r="AY22" s="533"/>
      <c r="AZ22" s="534"/>
      <c r="BA22" s="527"/>
      <c r="BB22" s="533"/>
      <c r="BC22" s="533"/>
      <c r="BD22" s="533"/>
      <c r="BE22" s="533"/>
      <c r="BF22" s="533"/>
      <c r="BG22" s="534"/>
      <c r="BH22" s="527"/>
      <c r="BI22" s="533"/>
      <c r="BJ22" s="533"/>
      <c r="BK22" s="533"/>
      <c r="BL22" s="533"/>
      <c r="BM22" s="533"/>
      <c r="BN22" s="534"/>
      <c r="BO22" s="527"/>
      <c r="BP22" s="533"/>
      <c r="BQ22" s="533"/>
      <c r="BR22" s="533"/>
      <c r="BS22" s="533"/>
      <c r="BT22" s="533"/>
      <c r="BU22" s="534"/>
      <c r="BV22" s="527"/>
      <c r="BW22" s="533"/>
      <c r="BX22" s="533"/>
      <c r="BY22" s="533"/>
      <c r="BZ22" s="533"/>
      <c r="CA22" s="533"/>
      <c r="CB22" s="534"/>
      <c r="CC22" s="527"/>
      <c r="CD22" s="533"/>
      <c r="CE22" s="533"/>
      <c r="CF22" s="533"/>
      <c r="CG22" s="533"/>
      <c r="CH22" s="533"/>
      <c r="CI22" s="534"/>
      <c r="CJ22" s="527"/>
      <c r="CK22" s="533"/>
      <c r="CL22" s="533"/>
      <c r="CM22" s="533"/>
      <c r="CN22" s="533"/>
      <c r="CO22" s="533"/>
      <c r="CP22" s="534"/>
      <c r="CQ22" s="527"/>
      <c r="CR22" s="533"/>
      <c r="CS22" s="533"/>
      <c r="CT22" s="533"/>
      <c r="CU22" s="533"/>
      <c r="CV22" s="533"/>
      <c r="CW22" s="534"/>
      <c r="CX22" s="527"/>
      <c r="CY22" s="533"/>
      <c r="CZ22" s="533"/>
      <c r="DA22" s="533"/>
      <c r="DB22" s="533"/>
      <c r="DC22" s="533"/>
      <c r="DD22" s="534"/>
      <c r="DE22" s="527"/>
      <c r="DF22" s="533"/>
      <c r="DG22" s="533"/>
      <c r="DH22" s="533"/>
      <c r="DI22" s="533"/>
      <c r="DJ22" s="533"/>
      <c r="DK22" s="534"/>
      <c r="DL22" s="527"/>
      <c r="DM22" s="533"/>
      <c r="DN22" s="533"/>
      <c r="DO22" s="533"/>
      <c r="DP22" s="533"/>
      <c r="DQ22" s="533"/>
      <c r="DR22" s="534"/>
      <c r="DS22" s="527"/>
      <c r="DT22" s="533"/>
      <c r="DU22" s="533"/>
      <c r="DV22" s="533"/>
      <c r="DW22" s="533"/>
      <c r="DX22" s="533"/>
      <c r="DY22" s="534"/>
      <c r="DZ22" s="527"/>
      <c r="EA22" s="533"/>
      <c r="EB22" s="533"/>
      <c r="EC22" s="533"/>
      <c r="ED22" s="533"/>
      <c r="EE22" s="533"/>
      <c r="EF22" s="534"/>
      <c r="EG22" s="533"/>
      <c r="EH22" s="534"/>
      <c r="EI22" s="533"/>
      <c r="EJ22" s="532"/>
    </row>
    <row r="23" spans="1:140" outlineLevel="1" x14ac:dyDescent="0.2">
      <c r="A23" s="81" t="s">
        <v>33</v>
      </c>
      <c r="B23" s="484" t="s">
        <v>1684</v>
      </c>
      <c r="C23" s="170" t="s">
        <v>1669</v>
      </c>
      <c r="D23" s="112" t="s">
        <v>951</v>
      </c>
      <c r="E23" s="485" t="s">
        <v>812</v>
      </c>
      <c r="F23" s="487">
        <v>5.4</v>
      </c>
      <c r="G23" s="561"/>
      <c r="H23" s="486">
        <f t="shared" si="3"/>
        <v>0</v>
      </c>
      <c r="I23" s="78" t="e">
        <f>H23/$G$65</f>
        <v>#DIV/0!</v>
      </c>
      <c r="J23" s="462"/>
      <c r="L23" s="533"/>
      <c r="M23" s="533"/>
      <c r="N23" s="533"/>
      <c r="O23" s="533"/>
      <c r="P23" s="533"/>
      <c r="Q23" s="534"/>
      <c r="R23" s="527"/>
      <c r="S23" s="533"/>
      <c r="T23" s="533"/>
      <c r="U23" s="533"/>
      <c r="V23" s="533"/>
      <c r="W23" s="533"/>
      <c r="X23" s="534"/>
      <c r="Y23" s="527"/>
      <c r="Z23" s="533"/>
      <c r="AA23" s="533"/>
      <c r="AB23" s="533"/>
      <c r="AC23" s="533"/>
      <c r="AD23" s="533"/>
      <c r="AE23" s="534"/>
      <c r="AF23" s="527"/>
      <c r="AG23" s="533"/>
      <c r="AH23" s="533"/>
      <c r="AI23" s="533"/>
      <c r="AJ23" s="533"/>
      <c r="AK23" s="533"/>
      <c r="AL23" s="534"/>
      <c r="AM23" s="527"/>
      <c r="AN23" s="533"/>
      <c r="AO23" s="533"/>
      <c r="AP23" s="533"/>
      <c r="AQ23" s="533"/>
      <c r="AR23" s="533"/>
      <c r="AS23" s="534"/>
      <c r="AT23" s="527"/>
      <c r="AU23" s="533"/>
      <c r="AV23" s="533"/>
      <c r="AW23" s="533"/>
      <c r="AX23" s="533"/>
      <c r="AY23" s="533"/>
      <c r="AZ23" s="534"/>
      <c r="BA23" s="527"/>
      <c r="BB23" s="533"/>
      <c r="BC23" s="533"/>
      <c r="BD23" s="533"/>
      <c r="BE23" s="533"/>
      <c r="BF23" s="533"/>
      <c r="BG23" s="534"/>
      <c r="BH23" s="527"/>
      <c r="BI23" s="533"/>
      <c r="BJ23" s="533"/>
      <c r="BK23" s="533"/>
      <c r="BL23" s="533"/>
      <c r="BM23" s="533"/>
      <c r="BN23" s="534"/>
      <c r="BO23" s="527"/>
      <c r="BP23" s="533"/>
      <c r="BQ23" s="533"/>
      <c r="BR23" s="533"/>
      <c r="BS23" s="533"/>
      <c r="BT23" s="533"/>
      <c r="BU23" s="534"/>
      <c r="BV23" s="527"/>
      <c r="BW23" s="533"/>
      <c r="BX23" s="533"/>
      <c r="BY23" s="533"/>
      <c r="BZ23" s="533"/>
      <c r="CA23" s="533"/>
      <c r="CB23" s="534"/>
      <c r="CC23" s="527"/>
      <c r="CD23" s="533"/>
      <c r="CE23" s="533"/>
      <c r="CF23" s="533"/>
      <c r="CG23" s="533"/>
      <c r="CH23" s="533"/>
      <c r="CI23" s="534"/>
      <c r="CJ23" s="527"/>
      <c r="CK23" s="533"/>
      <c r="CL23" s="533"/>
      <c r="CM23" s="533"/>
      <c r="CN23" s="533"/>
      <c r="CO23" s="533"/>
      <c r="CP23" s="534"/>
      <c r="CQ23" s="527"/>
      <c r="CR23" s="533"/>
      <c r="CS23" s="533"/>
      <c r="CT23" s="533"/>
      <c r="CU23" s="533"/>
      <c r="CV23" s="533"/>
      <c r="CW23" s="534"/>
      <c r="CX23" s="527"/>
      <c r="CY23" s="533"/>
      <c r="CZ23" s="533"/>
      <c r="DA23" s="533"/>
      <c r="DB23" s="533"/>
      <c r="DC23" s="533"/>
      <c r="DD23" s="534"/>
      <c r="DE23" s="527"/>
      <c r="DF23" s="533"/>
      <c r="DG23" s="533"/>
      <c r="DH23" s="533"/>
      <c r="DI23" s="533"/>
      <c r="DJ23" s="533"/>
      <c r="DK23" s="534"/>
      <c r="DL23" s="527"/>
      <c r="DM23" s="533"/>
      <c r="DN23" s="533"/>
      <c r="DO23" s="533"/>
      <c r="DP23" s="533"/>
      <c r="DQ23" s="533"/>
      <c r="DR23" s="534"/>
      <c r="DS23" s="527"/>
      <c r="DT23" s="533"/>
      <c r="DU23" s="533"/>
      <c r="DV23" s="533"/>
      <c r="DW23" s="533"/>
      <c r="DX23" s="533"/>
      <c r="DY23" s="534"/>
      <c r="DZ23" s="527"/>
      <c r="EA23" s="533"/>
      <c r="EB23" s="533"/>
      <c r="EC23" s="533"/>
      <c r="ED23" s="533"/>
      <c r="EE23" s="533"/>
      <c r="EF23" s="534"/>
      <c r="EG23" s="533"/>
      <c r="EH23" s="534"/>
      <c r="EI23" s="533"/>
      <c r="EJ23" s="532"/>
    </row>
    <row r="24" spans="1:140" outlineLevel="1" x14ac:dyDescent="0.2">
      <c r="A24" s="81" t="s">
        <v>1594</v>
      </c>
      <c r="B24" s="425" t="s">
        <v>934</v>
      </c>
      <c r="C24" s="170" t="s">
        <v>1670</v>
      </c>
      <c r="D24" s="112" t="s">
        <v>935</v>
      </c>
      <c r="E24" s="485" t="s">
        <v>812</v>
      </c>
      <c r="F24" s="487">
        <v>25.92</v>
      </c>
      <c r="G24" s="562"/>
      <c r="H24" s="488">
        <f>ROUND(IFERROR(F24*G24," - "),2)</f>
        <v>0</v>
      </c>
      <c r="I24" s="142" t="e">
        <f>H24/$G$65</f>
        <v>#DIV/0!</v>
      </c>
      <c r="J24" s="462"/>
      <c r="L24" s="533"/>
      <c r="M24" s="533"/>
      <c r="N24" s="533"/>
      <c r="O24" s="533"/>
      <c r="P24" s="533"/>
      <c r="Q24" s="534"/>
      <c r="R24" s="527"/>
      <c r="S24" s="533"/>
      <c r="T24" s="533"/>
      <c r="U24" s="533"/>
      <c r="V24" s="533"/>
      <c r="W24" s="533"/>
      <c r="X24" s="534"/>
      <c r="Y24" s="527"/>
      <c r="Z24" s="533"/>
      <c r="AA24" s="533"/>
      <c r="AB24" s="533"/>
      <c r="AC24" s="533"/>
      <c r="AD24" s="533"/>
      <c r="AE24" s="534"/>
      <c r="AF24" s="527"/>
      <c r="AG24" s="533"/>
      <c r="AH24" s="533"/>
      <c r="AI24" s="533"/>
      <c r="AJ24" s="533"/>
      <c r="AK24" s="533"/>
      <c r="AL24" s="534"/>
      <c r="AM24" s="527"/>
      <c r="AN24" s="533"/>
      <c r="AO24" s="533"/>
      <c r="AP24" s="533"/>
      <c r="AQ24" s="533"/>
      <c r="AR24" s="533"/>
      <c r="AS24" s="534"/>
      <c r="AT24" s="527"/>
      <c r="AU24" s="533"/>
      <c r="AV24" s="533"/>
      <c r="AW24" s="533"/>
      <c r="AX24" s="533"/>
      <c r="AY24" s="533"/>
      <c r="AZ24" s="534"/>
      <c r="BA24" s="527"/>
      <c r="BB24" s="533"/>
      <c r="BC24" s="533"/>
      <c r="BD24" s="533"/>
      <c r="BE24" s="533"/>
      <c r="BF24" s="533"/>
      <c r="BG24" s="534"/>
      <c r="BH24" s="527"/>
      <c r="BI24" s="533"/>
      <c r="BJ24" s="533"/>
      <c r="BK24" s="533"/>
      <c r="BL24" s="533"/>
      <c r="BM24" s="533"/>
      <c r="BN24" s="534"/>
      <c r="BO24" s="527"/>
      <c r="BP24" s="533"/>
      <c r="BQ24" s="533"/>
      <c r="BR24" s="533"/>
      <c r="BS24" s="533"/>
      <c r="BT24" s="533"/>
      <c r="BU24" s="534"/>
      <c r="BV24" s="527"/>
      <c r="BW24" s="533"/>
      <c r="BX24" s="533"/>
      <c r="BY24" s="533"/>
      <c r="BZ24" s="533"/>
      <c r="CA24" s="533"/>
      <c r="CB24" s="534"/>
      <c r="CC24" s="527"/>
      <c r="CD24" s="533"/>
      <c r="CE24" s="533"/>
      <c r="CF24" s="533"/>
      <c r="CG24" s="533"/>
      <c r="CH24" s="533"/>
      <c r="CI24" s="534"/>
      <c r="CJ24" s="527"/>
      <c r="CK24" s="533"/>
      <c r="CL24" s="533"/>
      <c r="CM24" s="533"/>
      <c r="CN24" s="533"/>
      <c r="CO24" s="533"/>
      <c r="CP24" s="534"/>
      <c r="CQ24" s="527"/>
      <c r="CR24" s="533"/>
      <c r="CS24" s="533"/>
      <c r="CT24" s="533"/>
      <c r="CU24" s="533"/>
      <c r="CV24" s="533"/>
      <c r="CW24" s="534"/>
      <c r="CX24" s="527"/>
      <c r="CY24" s="533"/>
      <c r="CZ24" s="533"/>
      <c r="DA24" s="533"/>
      <c r="DB24" s="533"/>
      <c r="DC24" s="533"/>
      <c r="DD24" s="534"/>
      <c r="DE24" s="527"/>
      <c r="DF24" s="533"/>
      <c r="DG24" s="533"/>
      <c r="DH24" s="533"/>
      <c r="DI24" s="533"/>
      <c r="DJ24" s="533"/>
      <c r="DK24" s="534"/>
      <c r="DL24" s="527"/>
      <c r="DM24" s="533"/>
      <c r="DN24" s="533"/>
      <c r="DO24" s="533"/>
      <c r="DP24" s="533"/>
      <c r="DQ24" s="533"/>
      <c r="DR24" s="534"/>
      <c r="DS24" s="527"/>
      <c r="DT24" s="533"/>
      <c r="DU24" s="533"/>
      <c r="DV24" s="533"/>
      <c r="DW24" s="533"/>
      <c r="DX24" s="533"/>
      <c r="DY24" s="534"/>
      <c r="DZ24" s="527"/>
      <c r="EA24" s="533"/>
      <c r="EB24" s="533"/>
      <c r="EC24" s="533"/>
      <c r="ED24" s="533"/>
      <c r="EE24" s="533"/>
      <c r="EF24" s="534"/>
      <c r="EG24" s="533"/>
      <c r="EH24" s="534"/>
      <c r="EI24" s="533"/>
      <c r="EJ24" s="532"/>
    </row>
    <row r="25" spans="1:140" outlineLevel="1" x14ac:dyDescent="0.2">
      <c r="A25" s="81" t="s">
        <v>1665</v>
      </c>
      <c r="B25" s="33" t="s">
        <v>1685</v>
      </c>
      <c r="C25" s="170" t="s">
        <v>1669</v>
      </c>
      <c r="D25" s="112" t="s">
        <v>956</v>
      </c>
      <c r="E25" s="485" t="s">
        <v>812</v>
      </c>
      <c r="F25" s="487">
        <v>7.29</v>
      </c>
      <c r="G25" s="561"/>
      <c r="H25" s="486">
        <f t="shared" si="3"/>
        <v>0</v>
      </c>
      <c r="I25" s="78" t="e">
        <f>H25/$G$65</f>
        <v>#DIV/0!</v>
      </c>
      <c r="J25" s="462"/>
      <c r="K25" s="528"/>
      <c r="L25" s="533"/>
      <c r="M25" s="533"/>
      <c r="N25" s="533"/>
      <c r="O25" s="533"/>
      <c r="P25" s="533"/>
      <c r="Q25" s="534"/>
      <c r="R25" s="527"/>
      <c r="S25" s="533"/>
      <c r="T25" s="533"/>
      <c r="U25" s="533"/>
      <c r="V25" s="533"/>
      <c r="W25" s="533"/>
      <c r="X25" s="534"/>
      <c r="Y25" s="527"/>
      <c r="Z25" s="533"/>
      <c r="AA25" s="533"/>
      <c r="AB25" s="533"/>
      <c r="AC25" s="533"/>
      <c r="AD25" s="533"/>
      <c r="AE25" s="534"/>
      <c r="AF25" s="527"/>
      <c r="AG25" s="533"/>
      <c r="AH25" s="533"/>
      <c r="AI25" s="533"/>
      <c r="AJ25" s="533"/>
      <c r="AK25" s="533"/>
      <c r="AL25" s="534"/>
      <c r="AM25" s="527"/>
      <c r="AN25" s="533"/>
      <c r="AO25" s="533"/>
      <c r="AP25" s="533"/>
      <c r="AQ25" s="533"/>
      <c r="AR25" s="533"/>
      <c r="AS25" s="534"/>
      <c r="AT25" s="527"/>
      <c r="AU25" s="533"/>
      <c r="AV25" s="533"/>
      <c r="AW25" s="533"/>
      <c r="AX25" s="533"/>
      <c r="AY25" s="533"/>
      <c r="AZ25" s="534"/>
      <c r="BA25" s="527"/>
      <c r="BB25" s="533"/>
      <c r="BC25" s="533"/>
      <c r="BD25" s="533"/>
      <c r="BE25" s="533"/>
      <c r="BF25" s="533"/>
      <c r="BG25" s="534"/>
      <c r="BH25" s="527"/>
      <c r="BI25" s="533"/>
      <c r="BJ25" s="533"/>
      <c r="BK25" s="533"/>
      <c r="BL25" s="533"/>
      <c r="BM25" s="533"/>
      <c r="BN25" s="534"/>
      <c r="BO25" s="527"/>
      <c r="BP25" s="533"/>
      <c r="BQ25" s="533"/>
      <c r="BR25" s="533"/>
      <c r="BS25" s="533"/>
      <c r="BT25" s="533"/>
      <c r="BU25" s="534"/>
      <c r="BV25" s="527"/>
      <c r="BW25" s="533"/>
      <c r="BX25" s="533"/>
      <c r="BY25" s="533"/>
      <c r="BZ25" s="533"/>
      <c r="CA25" s="533"/>
      <c r="CB25" s="534"/>
      <c r="CC25" s="527"/>
      <c r="CD25" s="533"/>
      <c r="CE25" s="533"/>
      <c r="CF25" s="533"/>
      <c r="CG25" s="533"/>
      <c r="CH25" s="533"/>
      <c r="CI25" s="534"/>
      <c r="CJ25" s="527"/>
      <c r="CK25" s="533"/>
      <c r="CL25" s="533"/>
      <c r="CM25" s="533"/>
      <c r="CN25" s="533"/>
      <c r="CO25" s="533"/>
      <c r="CP25" s="534"/>
      <c r="CQ25" s="527"/>
      <c r="CR25" s="533"/>
      <c r="CS25" s="533"/>
      <c r="CT25" s="533"/>
      <c r="CU25" s="533"/>
      <c r="CV25" s="533"/>
      <c r="CW25" s="534"/>
      <c r="CX25" s="527"/>
      <c r="CY25" s="533"/>
      <c r="CZ25" s="533"/>
      <c r="DA25" s="533"/>
      <c r="DB25" s="533"/>
      <c r="DC25" s="533"/>
      <c r="DD25" s="534"/>
      <c r="DE25" s="527"/>
      <c r="DF25" s="533"/>
      <c r="DG25" s="533"/>
      <c r="DH25" s="533"/>
      <c r="DI25" s="533"/>
      <c r="DJ25" s="533"/>
      <c r="DK25" s="534"/>
      <c r="DL25" s="527"/>
      <c r="DM25" s="533"/>
      <c r="DN25" s="533"/>
      <c r="DO25" s="533"/>
      <c r="DP25" s="533"/>
      <c r="DQ25" s="533"/>
      <c r="DR25" s="534"/>
      <c r="DS25" s="527"/>
      <c r="DT25" s="533"/>
      <c r="DU25" s="533"/>
      <c r="DV25" s="533"/>
      <c r="DW25" s="533"/>
      <c r="DX25" s="533"/>
      <c r="DY25" s="534"/>
      <c r="DZ25" s="527"/>
      <c r="EA25" s="533"/>
      <c r="EB25" s="533"/>
      <c r="EC25" s="533"/>
      <c r="ED25" s="533"/>
      <c r="EE25" s="533"/>
      <c r="EF25" s="534"/>
      <c r="EG25" s="533"/>
      <c r="EH25" s="534"/>
      <c r="EI25" s="533"/>
      <c r="EJ25" s="532"/>
    </row>
    <row r="26" spans="1:140" outlineLevel="1" x14ac:dyDescent="0.2">
      <c r="A26" s="81" t="s">
        <v>1666</v>
      </c>
      <c r="B26" s="33" t="s">
        <v>1686</v>
      </c>
      <c r="C26" s="170" t="s">
        <v>1669</v>
      </c>
      <c r="D26" s="112" t="s">
        <v>957</v>
      </c>
      <c r="E26" s="485" t="s">
        <v>534</v>
      </c>
      <c r="F26" s="487">
        <v>1</v>
      </c>
      <c r="G26" s="561"/>
      <c r="H26" s="486">
        <f>ROUND(IFERROR(F26*G26," - "),2)</f>
        <v>0</v>
      </c>
      <c r="I26" s="78" t="e">
        <f>H26/$G$65</f>
        <v>#DIV/0!</v>
      </c>
      <c r="J26" s="462"/>
      <c r="K26" s="527"/>
      <c r="L26" s="533"/>
      <c r="M26" s="533"/>
      <c r="N26" s="533"/>
      <c r="O26" s="533"/>
      <c r="P26" s="533"/>
      <c r="Q26" s="534"/>
      <c r="R26" s="527"/>
      <c r="S26" s="533"/>
      <c r="T26" s="533"/>
      <c r="U26" s="533"/>
      <c r="V26" s="533"/>
      <c r="W26" s="533"/>
      <c r="X26" s="534"/>
      <c r="Y26" s="527"/>
      <c r="Z26" s="533"/>
      <c r="AA26" s="533"/>
      <c r="AB26" s="533"/>
      <c r="AC26" s="533"/>
      <c r="AD26" s="533"/>
      <c r="AE26" s="534"/>
      <c r="AF26" s="527"/>
      <c r="AG26" s="533"/>
      <c r="AH26" s="533"/>
      <c r="AI26" s="533"/>
      <c r="AJ26" s="533"/>
      <c r="AK26" s="533"/>
      <c r="AL26" s="534"/>
      <c r="AM26" s="527"/>
      <c r="AN26" s="533"/>
      <c r="AO26" s="533"/>
      <c r="AP26" s="533"/>
      <c r="AQ26" s="533"/>
      <c r="AR26" s="533"/>
      <c r="AS26" s="534"/>
      <c r="AT26" s="527"/>
      <c r="AU26" s="533"/>
      <c r="AV26" s="533"/>
      <c r="AW26" s="533"/>
      <c r="AX26" s="533"/>
      <c r="AY26" s="533"/>
      <c r="AZ26" s="534"/>
      <c r="BA26" s="527"/>
      <c r="BB26" s="533"/>
      <c r="BC26" s="533"/>
      <c r="BD26" s="533"/>
      <c r="BE26" s="533"/>
      <c r="BF26" s="533"/>
      <c r="BG26" s="534"/>
      <c r="BH26" s="527"/>
      <c r="BI26" s="533"/>
      <c r="BJ26" s="533"/>
      <c r="BK26" s="533"/>
      <c r="BL26" s="533"/>
      <c r="BM26" s="533"/>
      <c r="BN26" s="534"/>
      <c r="BO26" s="527"/>
      <c r="BP26" s="533"/>
      <c r="BQ26" s="533"/>
      <c r="BR26" s="533"/>
      <c r="BS26" s="533"/>
      <c r="BT26" s="533"/>
      <c r="BU26" s="534"/>
      <c r="BV26" s="527"/>
      <c r="BW26" s="533"/>
      <c r="BX26" s="533"/>
      <c r="BY26" s="533"/>
      <c r="BZ26" s="533"/>
      <c r="CA26" s="533"/>
      <c r="CB26" s="534"/>
      <c r="CC26" s="527"/>
      <c r="CD26" s="533"/>
      <c r="CE26" s="533"/>
      <c r="CF26" s="533"/>
      <c r="CG26" s="533"/>
      <c r="CH26" s="533"/>
      <c r="CI26" s="534"/>
      <c r="CJ26" s="527"/>
      <c r="CK26" s="533"/>
      <c r="CL26" s="533"/>
      <c r="CM26" s="533"/>
      <c r="CN26" s="533"/>
      <c r="CO26" s="533"/>
      <c r="CP26" s="534"/>
      <c r="CQ26" s="527"/>
      <c r="CR26" s="533"/>
      <c r="CS26" s="533"/>
      <c r="CT26" s="533"/>
      <c r="CU26" s="533"/>
      <c r="CV26" s="533"/>
      <c r="CW26" s="534"/>
      <c r="CX26" s="527"/>
      <c r="CY26" s="533"/>
      <c r="CZ26" s="533"/>
      <c r="DA26" s="533"/>
      <c r="DB26" s="533"/>
      <c r="DC26" s="533"/>
      <c r="DD26" s="534"/>
      <c r="DE26" s="527"/>
      <c r="DF26" s="533"/>
      <c r="DG26" s="533"/>
      <c r="DH26" s="533"/>
      <c r="DI26" s="533"/>
      <c r="DJ26" s="533"/>
      <c r="DK26" s="534"/>
      <c r="DL26" s="527"/>
      <c r="DM26" s="533"/>
      <c r="DN26" s="533"/>
      <c r="DO26" s="533"/>
      <c r="DP26" s="533"/>
      <c r="DQ26" s="533"/>
      <c r="DR26" s="534"/>
      <c r="DS26" s="527"/>
      <c r="DT26" s="533"/>
      <c r="DU26" s="533"/>
      <c r="DV26" s="533"/>
      <c r="DW26" s="533"/>
      <c r="DX26" s="533"/>
      <c r="DY26" s="534"/>
      <c r="DZ26" s="527"/>
      <c r="EA26" s="533"/>
      <c r="EB26" s="533"/>
      <c r="EC26" s="533"/>
      <c r="ED26" s="533"/>
      <c r="EE26" s="533"/>
      <c r="EF26" s="534"/>
      <c r="EG26" s="533"/>
      <c r="EH26" s="534"/>
      <c r="EI26" s="533"/>
      <c r="EJ26" s="532"/>
    </row>
    <row r="27" spans="1:140" outlineLevel="1" x14ac:dyDescent="0.2">
      <c r="A27" s="478" t="s">
        <v>34</v>
      </c>
      <c r="B27" s="479"/>
      <c r="C27" s="480"/>
      <c r="D27" s="481" t="s">
        <v>1689</v>
      </c>
      <c r="E27" s="482">
        <f>SUM(H28:H32)</f>
        <v>0</v>
      </c>
      <c r="F27" s="482"/>
      <c r="G27" s="482"/>
      <c r="H27" s="482"/>
      <c r="I27" s="483" t="e">
        <f>E27/$G$65</f>
        <v>#DIV/0!</v>
      </c>
      <c r="J27" s="462"/>
      <c r="K27" s="527"/>
      <c r="L27" s="533"/>
      <c r="M27" s="533"/>
      <c r="N27" s="533"/>
      <c r="O27" s="533"/>
      <c r="P27" s="533"/>
      <c r="Q27" s="534"/>
      <c r="R27" s="527"/>
      <c r="S27" s="533"/>
      <c r="T27" s="533"/>
      <c r="U27" s="533"/>
      <c r="V27" s="533"/>
      <c r="W27" s="533"/>
      <c r="X27" s="534"/>
      <c r="Y27" s="527"/>
      <c r="Z27" s="533"/>
      <c r="AA27" s="533"/>
      <c r="AB27" s="533"/>
      <c r="AC27" s="533"/>
      <c r="AD27" s="533"/>
      <c r="AE27" s="534"/>
      <c r="AF27" s="527"/>
      <c r="AG27" s="533"/>
      <c r="AH27" s="533"/>
      <c r="AI27" s="533"/>
      <c r="AJ27" s="533"/>
      <c r="AK27" s="533"/>
      <c r="AL27" s="534"/>
      <c r="AM27" s="527"/>
      <c r="AN27" s="533"/>
      <c r="AO27" s="533"/>
      <c r="AP27" s="533"/>
      <c r="AQ27" s="533"/>
      <c r="AR27" s="533"/>
      <c r="AS27" s="534"/>
      <c r="AT27" s="527"/>
      <c r="AU27" s="533"/>
      <c r="AV27" s="533"/>
      <c r="AW27" s="533"/>
      <c r="AX27" s="533"/>
      <c r="AY27" s="533"/>
      <c r="AZ27" s="534"/>
      <c r="BA27" s="527"/>
      <c r="BB27" s="533"/>
      <c r="BC27" s="533"/>
      <c r="BD27" s="533"/>
      <c r="BE27" s="533"/>
      <c r="BF27" s="533"/>
      <c r="BG27" s="534"/>
      <c r="BH27" s="527"/>
      <c r="BI27" s="533"/>
      <c r="BJ27" s="533"/>
      <c r="BK27" s="533"/>
      <c r="BL27" s="533"/>
      <c r="BM27" s="533"/>
      <c r="BN27" s="534"/>
      <c r="BO27" s="527"/>
      <c r="BP27" s="533"/>
      <c r="BQ27" s="533"/>
      <c r="BR27" s="533"/>
      <c r="BS27" s="533"/>
      <c r="BT27" s="533"/>
      <c r="BU27" s="534"/>
      <c r="BV27" s="527"/>
      <c r="BW27" s="533"/>
      <c r="BX27" s="533"/>
      <c r="BY27" s="533"/>
      <c r="BZ27" s="533"/>
      <c r="CA27" s="533"/>
      <c r="CB27" s="534"/>
      <c r="CC27" s="527"/>
      <c r="CD27" s="533"/>
      <c r="CE27" s="533"/>
      <c r="CF27" s="533"/>
      <c r="CG27" s="533"/>
      <c r="CH27" s="533"/>
      <c r="CI27" s="534"/>
      <c r="CJ27" s="527"/>
      <c r="CK27" s="533"/>
      <c r="CL27" s="533"/>
      <c r="CM27" s="533"/>
      <c r="CN27" s="533"/>
      <c r="CO27" s="533"/>
      <c r="CP27" s="534"/>
      <c r="CQ27" s="527"/>
      <c r="CR27" s="533"/>
      <c r="CS27" s="533"/>
      <c r="CT27" s="533"/>
      <c r="CU27" s="533"/>
      <c r="CV27" s="533"/>
      <c r="CW27" s="534"/>
      <c r="CX27" s="527"/>
      <c r="CY27" s="533"/>
      <c r="CZ27" s="533"/>
      <c r="DA27" s="533"/>
      <c r="DB27" s="533"/>
      <c r="DC27" s="533"/>
      <c r="DD27" s="534"/>
      <c r="DE27" s="527"/>
      <c r="DF27" s="533"/>
      <c r="DG27" s="533"/>
      <c r="DH27" s="533"/>
      <c r="DI27" s="533"/>
      <c r="DJ27" s="533"/>
      <c r="DK27" s="534"/>
      <c r="DL27" s="527"/>
      <c r="DM27" s="533"/>
      <c r="DN27" s="533"/>
      <c r="DO27" s="533"/>
      <c r="DP27" s="533"/>
      <c r="DQ27" s="533"/>
      <c r="DR27" s="534"/>
      <c r="DS27" s="527"/>
      <c r="DT27" s="533"/>
      <c r="DU27" s="533"/>
      <c r="DV27" s="533"/>
      <c r="DW27" s="533"/>
      <c r="DX27" s="533"/>
      <c r="DY27" s="534"/>
      <c r="DZ27" s="527"/>
      <c r="EA27" s="533"/>
      <c r="EB27" s="533"/>
      <c r="EC27" s="533"/>
      <c r="ED27" s="533"/>
      <c r="EE27" s="533"/>
      <c r="EF27" s="534"/>
      <c r="EG27" s="533"/>
      <c r="EH27" s="534"/>
      <c r="EI27" s="533"/>
      <c r="EJ27" s="532"/>
    </row>
    <row r="28" spans="1:140" outlineLevel="1" x14ac:dyDescent="0.2">
      <c r="A28" s="81" t="s">
        <v>35</v>
      </c>
      <c r="B28" s="33" t="s">
        <v>1657</v>
      </c>
      <c r="C28" s="170" t="s">
        <v>1670</v>
      </c>
      <c r="D28" s="112" t="s">
        <v>1658</v>
      </c>
      <c r="E28" s="485" t="s">
        <v>812</v>
      </c>
      <c r="F28" s="487">
        <v>1.6</v>
      </c>
      <c r="G28" s="561"/>
      <c r="H28" s="486">
        <f t="shared" si="3"/>
        <v>0</v>
      </c>
      <c r="I28" s="78" t="e">
        <f>H28/$G$65</f>
        <v>#DIV/0!</v>
      </c>
      <c r="J28" s="462"/>
      <c r="K28" s="527"/>
      <c r="L28" s="533"/>
      <c r="M28" s="533"/>
      <c r="N28" s="533"/>
      <c r="O28" s="533"/>
      <c r="P28" s="533"/>
      <c r="Q28" s="534"/>
      <c r="R28" s="527"/>
      <c r="S28" s="533"/>
      <c r="T28" s="533"/>
      <c r="U28" s="533"/>
      <c r="V28" s="533"/>
      <c r="W28" s="533"/>
      <c r="X28" s="534"/>
      <c r="Y28" s="527"/>
      <c r="Z28" s="533"/>
      <c r="AA28" s="533"/>
      <c r="AB28" s="533"/>
      <c r="AC28" s="533"/>
      <c r="AD28" s="533"/>
      <c r="AE28" s="534"/>
      <c r="AF28" s="527"/>
      <c r="AG28" s="533"/>
      <c r="AH28" s="533"/>
      <c r="AI28" s="533"/>
      <c r="AJ28" s="533"/>
      <c r="AK28" s="533"/>
      <c r="AL28" s="534"/>
      <c r="AM28" s="527"/>
      <c r="AN28" s="533"/>
      <c r="AO28" s="533"/>
      <c r="AP28" s="533"/>
      <c r="AQ28" s="533"/>
      <c r="AR28" s="533"/>
      <c r="AS28" s="534"/>
      <c r="AT28" s="527"/>
      <c r="AU28" s="533"/>
      <c r="AV28" s="533"/>
      <c r="AW28" s="533"/>
      <c r="AX28" s="533"/>
      <c r="AY28" s="533"/>
      <c r="AZ28" s="534"/>
      <c r="BA28" s="527"/>
      <c r="BB28" s="533"/>
      <c r="BC28" s="533"/>
      <c r="BD28" s="533"/>
      <c r="BE28" s="533"/>
      <c r="BF28" s="533"/>
      <c r="BG28" s="534"/>
      <c r="BH28" s="527"/>
      <c r="BI28" s="533"/>
      <c r="BJ28" s="533"/>
      <c r="BK28" s="533"/>
      <c r="BL28" s="533"/>
      <c r="BM28" s="533"/>
      <c r="BN28" s="534"/>
      <c r="BO28" s="527"/>
      <c r="BP28" s="533"/>
      <c r="BQ28" s="533"/>
      <c r="BR28" s="533"/>
      <c r="BS28" s="533"/>
      <c r="BT28" s="533"/>
      <c r="BU28" s="534"/>
      <c r="BV28" s="527"/>
      <c r="BW28" s="533"/>
      <c r="BX28" s="533"/>
      <c r="BY28" s="533"/>
      <c r="BZ28" s="533"/>
      <c r="CA28" s="533"/>
      <c r="CB28" s="534"/>
      <c r="CC28" s="527"/>
      <c r="CD28" s="533"/>
      <c r="CE28" s="533"/>
      <c r="CF28" s="533"/>
      <c r="CG28" s="533"/>
      <c r="CH28" s="533"/>
      <c r="CI28" s="534"/>
      <c r="CJ28" s="527"/>
      <c r="CK28" s="533"/>
      <c r="CL28" s="533"/>
      <c r="CM28" s="533"/>
      <c r="CN28" s="533"/>
      <c r="CO28" s="533"/>
      <c r="CP28" s="534"/>
      <c r="CQ28" s="527"/>
      <c r="CR28" s="533"/>
      <c r="CS28" s="533"/>
      <c r="CT28" s="533"/>
      <c r="CU28" s="533"/>
      <c r="CV28" s="533"/>
      <c r="CW28" s="534"/>
      <c r="CX28" s="527"/>
      <c r="CY28" s="533"/>
      <c r="CZ28" s="533"/>
      <c r="DA28" s="533"/>
      <c r="DB28" s="533"/>
      <c r="DC28" s="533"/>
      <c r="DD28" s="534"/>
      <c r="DE28" s="527"/>
      <c r="DF28" s="533"/>
      <c r="DG28" s="533"/>
      <c r="DH28" s="533"/>
      <c r="DI28" s="533"/>
      <c r="DJ28" s="533"/>
      <c r="DK28" s="534"/>
      <c r="DL28" s="527"/>
      <c r="DM28" s="533"/>
      <c r="DN28" s="533"/>
      <c r="DO28" s="533"/>
      <c r="DP28" s="533"/>
      <c r="DQ28" s="533"/>
      <c r="DR28" s="534"/>
      <c r="DS28" s="527"/>
      <c r="DT28" s="533"/>
      <c r="DU28" s="533"/>
      <c r="DV28" s="533"/>
      <c r="DW28" s="533"/>
      <c r="DX28" s="533"/>
      <c r="DY28" s="534"/>
      <c r="DZ28" s="527"/>
      <c r="EA28" s="533"/>
      <c r="EB28" s="533"/>
      <c r="EC28" s="533"/>
      <c r="ED28" s="533"/>
      <c r="EE28" s="533"/>
      <c r="EF28" s="534"/>
      <c r="EG28" s="533"/>
      <c r="EH28" s="534"/>
      <c r="EI28" s="533"/>
      <c r="EJ28" s="532"/>
    </row>
    <row r="29" spans="1:140" outlineLevel="1" x14ac:dyDescent="0.2">
      <c r="A29" s="81" t="s">
        <v>36</v>
      </c>
      <c r="B29" s="33" t="s">
        <v>887</v>
      </c>
      <c r="C29" s="170" t="s">
        <v>1670</v>
      </c>
      <c r="D29" s="112" t="s">
        <v>888</v>
      </c>
      <c r="E29" s="485" t="s">
        <v>534</v>
      </c>
      <c r="F29" s="487">
        <v>1</v>
      </c>
      <c r="G29" s="561"/>
      <c r="H29" s="486">
        <f t="shared" si="3"/>
        <v>0</v>
      </c>
      <c r="I29" s="78" t="e">
        <f>H29/$G$65</f>
        <v>#DIV/0!</v>
      </c>
      <c r="J29" s="462"/>
      <c r="L29" s="533"/>
      <c r="M29" s="533"/>
      <c r="N29" s="533"/>
      <c r="O29" s="533"/>
      <c r="P29" s="533"/>
      <c r="Q29" s="534"/>
      <c r="R29" s="527"/>
      <c r="S29" s="533"/>
      <c r="T29" s="533"/>
      <c r="U29" s="533"/>
      <c r="V29" s="533"/>
      <c r="W29" s="533"/>
      <c r="X29" s="534"/>
      <c r="Y29" s="527"/>
      <c r="Z29" s="533"/>
      <c r="AA29" s="533"/>
      <c r="AB29" s="533"/>
      <c r="AC29" s="533"/>
      <c r="AD29" s="533"/>
      <c r="AE29" s="534"/>
      <c r="AF29" s="527"/>
      <c r="AG29" s="533"/>
      <c r="AH29" s="533"/>
      <c r="AI29" s="533"/>
      <c r="AJ29" s="533"/>
      <c r="AK29" s="533"/>
      <c r="AL29" s="534"/>
      <c r="AM29" s="527"/>
      <c r="AN29" s="533"/>
      <c r="AO29" s="533"/>
      <c r="AP29" s="533"/>
      <c r="AQ29" s="533"/>
      <c r="AR29" s="533"/>
      <c r="AS29" s="534"/>
      <c r="AT29" s="527"/>
      <c r="AU29" s="533"/>
      <c r="AV29" s="533"/>
      <c r="AW29" s="533"/>
      <c r="AX29" s="533"/>
      <c r="AY29" s="533"/>
      <c r="AZ29" s="534"/>
      <c r="BA29" s="527"/>
      <c r="BB29" s="533"/>
      <c r="BC29" s="533"/>
      <c r="BD29" s="533"/>
      <c r="BE29" s="533"/>
      <c r="BF29" s="533"/>
      <c r="BG29" s="534"/>
      <c r="BH29" s="527"/>
      <c r="BI29" s="533"/>
      <c r="BJ29" s="533"/>
      <c r="BK29" s="533"/>
      <c r="BL29" s="533"/>
      <c r="BM29" s="533"/>
      <c r="BN29" s="534"/>
      <c r="BO29" s="527"/>
      <c r="BP29" s="533"/>
      <c r="BQ29" s="533"/>
      <c r="BR29" s="533"/>
      <c r="BS29" s="533"/>
      <c r="BT29" s="533"/>
      <c r="BU29" s="534"/>
      <c r="BV29" s="527"/>
      <c r="BW29" s="533"/>
      <c r="BX29" s="533"/>
      <c r="BY29" s="533"/>
      <c r="BZ29" s="533"/>
      <c r="CA29" s="533"/>
      <c r="CB29" s="534"/>
      <c r="CC29" s="527"/>
      <c r="CD29" s="533"/>
      <c r="CE29" s="533"/>
      <c r="CF29" s="533"/>
      <c r="CG29" s="533"/>
      <c r="CH29" s="533"/>
      <c r="CI29" s="534"/>
      <c r="CJ29" s="527"/>
      <c r="CK29" s="533"/>
      <c r="CL29" s="533"/>
      <c r="CM29" s="533"/>
      <c r="CN29" s="533"/>
      <c r="CO29" s="533"/>
      <c r="CP29" s="534"/>
      <c r="CQ29" s="527"/>
      <c r="CR29" s="533"/>
      <c r="CS29" s="533"/>
      <c r="CT29" s="533"/>
      <c r="CU29" s="533"/>
      <c r="CV29" s="533"/>
      <c r="CW29" s="534"/>
      <c r="CX29" s="527"/>
      <c r="CY29" s="533"/>
      <c r="CZ29" s="533"/>
      <c r="DA29" s="533"/>
      <c r="DB29" s="533"/>
      <c r="DC29" s="533"/>
      <c r="DD29" s="534"/>
      <c r="DE29" s="527"/>
      <c r="DF29" s="533"/>
      <c r="DG29" s="533"/>
      <c r="DH29" s="533"/>
      <c r="DI29" s="533"/>
      <c r="DJ29" s="533"/>
      <c r="DK29" s="534"/>
      <c r="DL29" s="527"/>
      <c r="DM29" s="533"/>
      <c r="DN29" s="533"/>
      <c r="DO29" s="533"/>
      <c r="DP29" s="533"/>
      <c r="DQ29" s="533"/>
      <c r="DR29" s="534"/>
      <c r="DS29" s="527"/>
      <c r="DT29" s="533"/>
      <c r="DU29" s="533"/>
      <c r="DV29" s="533"/>
      <c r="DW29" s="533"/>
      <c r="DX29" s="533"/>
      <c r="DY29" s="534"/>
      <c r="DZ29" s="527"/>
      <c r="EA29" s="533"/>
      <c r="EB29" s="533"/>
      <c r="EC29" s="533"/>
      <c r="ED29" s="533"/>
      <c r="EE29" s="533"/>
      <c r="EF29" s="534"/>
      <c r="EG29" s="533"/>
      <c r="EH29" s="534"/>
      <c r="EI29" s="533"/>
      <c r="EJ29" s="532"/>
    </row>
    <row r="30" spans="1:140" ht="13.5" outlineLevel="1" thickBot="1" x14ac:dyDescent="0.25">
      <c r="A30" s="81" t="s">
        <v>771</v>
      </c>
      <c r="B30" s="33" t="s">
        <v>1659</v>
      </c>
      <c r="C30" s="170" t="s">
        <v>1670</v>
      </c>
      <c r="D30" s="112" t="s">
        <v>1660</v>
      </c>
      <c r="E30" s="485" t="s">
        <v>534</v>
      </c>
      <c r="F30" s="487">
        <v>1</v>
      </c>
      <c r="G30" s="561"/>
      <c r="H30" s="486">
        <f t="shared" si="3"/>
        <v>0</v>
      </c>
      <c r="I30" s="78" t="e">
        <f>H30/$G$65</f>
        <v>#DIV/0!</v>
      </c>
      <c r="J30" s="462"/>
      <c r="L30" s="533"/>
      <c r="M30" s="533"/>
      <c r="N30" s="533"/>
      <c r="O30" s="533"/>
      <c r="P30" s="533"/>
      <c r="Q30" s="534"/>
      <c r="R30" s="527"/>
      <c r="S30" s="533"/>
      <c r="T30" s="533"/>
      <c r="U30" s="533"/>
      <c r="V30" s="533"/>
      <c r="W30" s="533"/>
      <c r="X30" s="534"/>
      <c r="Y30" s="527"/>
      <c r="Z30" s="533"/>
      <c r="AA30" s="533"/>
      <c r="AB30" s="533"/>
      <c r="AC30" s="533"/>
      <c r="AD30" s="533"/>
      <c r="AE30" s="534"/>
      <c r="AF30" s="527"/>
      <c r="AG30" s="533"/>
      <c r="AH30" s="533"/>
      <c r="AI30" s="533"/>
      <c r="AJ30" s="533"/>
      <c r="AK30" s="533"/>
      <c r="AL30" s="534"/>
      <c r="AM30" s="527"/>
      <c r="AN30" s="533"/>
      <c r="AO30" s="533"/>
      <c r="AP30" s="533"/>
      <c r="AQ30" s="533"/>
      <c r="AR30" s="533"/>
      <c r="AS30" s="534"/>
      <c r="AT30" s="527"/>
      <c r="AU30" s="533"/>
      <c r="AV30" s="533"/>
      <c r="AW30" s="533"/>
      <c r="AX30" s="533"/>
      <c r="AY30" s="533"/>
      <c r="AZ30" s="534"/>
      <c r="BA30" s="527"/>
      <c r="BB30" s="533"/>
      <c r="BC30" s="533"/>
      <c r="BD30" s="533"/>
      <c r="BE30" s="533"/>
      <c r="BF30" s="533"/>
      <c r="BG30" s="534"/>
      <c r="BH30" s="527"/>
      <c r="BI30" s="533"/>
      <c r="BJ30" s="533"/>
      <c r="BK30" s="533"/>
      <c r="BL30" s="533"/>
      <c r="BM30" s="533"/>
      <c r="BN30" s="534"/>
      <c r="BO30" s="527"/>
      <c r="BP30" s="533"/>
      <c r="BQ30" s="533"/>
      <c r="BR30" s="533"/>
      <c r="BS30" s="533"/>
      <c r="BT30" s="533"/>
      <c r="BU30" s="534"/>
      <c r="BV30" s="527"/>
      <c r="BW30" s="533"/>
      <c r="BX30" s="533"/>
      <c r="BY30" s="533"/>
      <c r="BZ30" s="533"/>
      <c r="CA30" s="533"/>
      <c r="CB30" s="534"/>
      <c r="CC30" s="527"/>
      <c r="CD30" s="533"/>
      <c r="CE30" s="533"/>
      <c r="CF30" s="533"/>
      <c r="CG30" s="533"/>
      <c r="CH30" s="533"/>
      <c r="CI30" s="534"/>
      <c r="CJ30" s="527"/>
      <c r="CK30" s="533"/>
      <c r="CL30" s="533"/>
      <c r="CM30" s="533"/>
      <c r="CN30" s="533"/>
      <c r="CO30" s="533"/>
      <c r="CP30" s="534"/>
      <c r="CQ30" s="527"/>
      <c r="CR30" s="533"/>
      <c r="CS30" s="533"/>
      <c r="CT30" s="533"/>
      <c r="CU30" s="533"/>
      <c r="CV30" s="533"/>
      <c r="CW30" s="534"/>
      <c r="CX30" s="527"/>
      <c r="CY30" s="533"/>
      <c r="CZ30" s="533"/>
      <c r="DA30" s="533"/>
      <c r="DB30" s="533"/>
      <c r="DC30" s="533"/>
      <c r="DD30" s="534"/>
      <c r="DE30" s="527"/>
      <c r="DF30" s="533"/>
      <c r="DG30" s="533"/>
      <c r="DH30" s="533"/>
      <c r="DI30" s="533"/>
      <c r="DJ30" s="533"/>
      <c r="DK30" s="534"/>
      <c r="DL30" s="527"/>
      <c r="DM30" s="533"/>
      <c r="DN30" s="533"/>
      <c r="DO30" s="533"/>
      <c r="DP30" s="533"/>
      <c r="DQ30" s="533"/>
      <c r="DR30" s="534"/>
      <c r="DS30" s="527"/>
      <c r="DT30" s="533"/>
      <c r="DU30" s="533"/>
      <c r="DV30" s="533"/>
      <c r="DW30" s="533"/>
      <c r="DX30" s="533"/>
      <c r="DY30" s="534"/>
      <c r="DZ30" s="527"/>
      <c r="EA30" s="533"/>
      <c r="EB30" s="533"/>
      <c r="EC30" s="533"/>
      <c r="ED30" s="533"/>
      <c r="EE30" s="533"/>
      <c r="EF30" s="534"/>
      <c r="EG30" s="533"/>
      <c r="EH30" s="534"/>
      <c r="EI30" s="533"/>
      <c r="EJ30" s="532"/>
    </row>
    <row r="31" spans="1:140" s="125" customFormat="1" ht="15.75" thickBot="1" x14ac:dyDescent="0.25">
      <c r="A31" s="471">
        <v>3</v>
      </c>
      <c r="B31" s="472"/>
      <c r="C31" s="473"/>
      <c r="D31" s="474" t="s">
        <v>1690</v>
      </c>
      <c r="E31" s="475">
        <f>ROUND(SUM(E32,E41,E53),2)</f>
        <v>0</v>
      </c>
      <c r="F31" s="475"/>
      <c r="G31" s="475"/>
      <c r="H31" s="476"/>
      <c r="I31" s="477" t="e">
        <f>E31/$G$65</f>
        <v>#DIV/0!</v>
      </c>
      <c r="J31" s="461"/>
      <c r="L31" s="528"/>
      <c r="M31" s="528"/>
      <c r="N31" s="528"/>
      <c r="O31" s="528"/>
      <c r="P31" s="528"/>
      <c r="Q31" s="529"/>
      <c r="R31" s="528"/>
      <c r="S31" s="528"/>
      <c r="T31" s="528"/>
      <c r="U31" s="528"/>
      <c r="V31" s="528"/>
      <c r="W31" s="528"/>
      <c r="X31" s="529"/>
      <c r="Y31" s="528"/>
      <c r="Z31" s="528"/>
      <c r="AA31" s="528"/>
      <c r="AB31" s="528"/>
      <c r="AC31" s="528"/>
      <c r="AD31" s="528"/>
      <c r="AE31" s="529"/>
      <c r="AF31" s="528"/>
      <c r="AG31" s="528"/>
      <c r="AH31" s="528"/>
      <c r="AI31" s="528"/>
      <c r="AJ31" s="528"/>
      <c r="AK31" s="528"/>
      <c r="AL31" s="529"/>
      <c r="AM31" s="528"/>
      <c r="AN31" s="528"/>
      <c r="AO31" s="528"/>
      <c r="AP31" s="528"/>
      <c r="AQ31" s="528"/>
      <c r="AR31" s="528"/>
      <c r="AS31" s="529"/>
      <c r="AT31" s="528"/>
      <c r="AU31" s="528"/>
      <c r="AV31" s="528"/>
      <c r="AW31" s="528"/>
      <c r="AX31" s="528"/>
      <c r="AY31" s="528"/>
      <c r="AZ31" s="529"/>
      <c r="BA31" s="528"/>
      <c r="BB31" s="528"/>
      <c r="BC31" s="528"/>
      <c r="BD31" s="528"/>
      <c r="BE31" s="528"/>
      <c r="BF31" s="528"/>
      <c r="BG31" s="529"/>
      <c r="BH31" s="528"/>
      <c r="BI31" s="528"/>
      <c r="BJ31" s="528"/>
      <c r="BK31" s="528"/>
      <c r="BL31" s="528"/>
      <c r="BM31" s="528"/>
      <c r="BN31" s="529"/>
      <c r="BO31" s="528"/>
      <c r="BP31" s="528"/>
      <c r="BQ31" s="528"/>
      <c r="BR31" s="528"/>
      <c r="BS31" s="528"/>
      <c r="BT31" s="528"/>
      <c r="BU31" s="529"/>
      <c r="BV31" s="528"/>
      <c r="BW31" s="528"/>
      <c r="BX31" s="528"/>
      <c r="BY31" s="528"/>
      <c r="BZ31" s="528"/>
      <c r="CA31" s="528"/>
      <c r="CB31" s="529"/>
      <c r="CC31" s="528"/>
      <c r="CD31" s="528"/>
      <c r="CE31" s="528"/>
      <c r="CF31" s="528"/>
      <c r="CG31" s="528"/>
      <c r="CH31" s="528"/>
      <c r="CI31" s="529"/>
      <c r="CJ31" s="528"/>
      <c r="CK31" s="528"/>
      <c r="CL31" s="528"/>
      <c r="CM31" s="528"/>
      <c r="CN31" s="528"/>
      <c r="CO31" s="528"/>
      <c r="CP31" s="529"/>
      <c r="CQ31" s="528"/>
      <c r="CR31" s="528"/>
      <c r="CS31" s="528"/>
      <c r="CT31" s="528"/>
      <c r="CU31" s="528"/>
      <c r="CV31" s="528"/>
      <c r="CW31" s="529"/>
      <c r="CX31" s="528"/>
      <c r="CY31" s="528"/>
      <c r="CZ31" s="528"/>
      <c r="DA31" s="528"/>
      <c r="DB31" s="528"/>
      <c r="DC31" s="528"/>
      <c r="DD31" s="529"/>
      <c r="DE31" s="528"/>
      <c r="DF31" s="528"/>
      <c r="DG31" s="528"/>
      <c r="DH31" s="528"/>
      <c r="DI31" s="528"/>
      <c r="DJ31" s="528"/>
      <c r="DK31" s="529"/>
      <c r="DL31" s="528"/>
      <c r="DM31" s="528"/>
      <c r="DN31" s="528"/>
      <c r="DO31" s="528"/>
      <c r="DP31" s="528"/>
      <c r="DQ31" s="528"/>
      <c r="DR31" s="529"/>
      <c r="DS31" s="528"/>
      <c r="DT31" s="528"/>
      <c r="DU31" s="528"/>
      <c r="DV31" s="528"/>
      <c r="DW31" s="528"/>
      <c r="DX31" s="528"/>
      <c r="DY31" s="529"/>
      <c r="DZ31" s="528"/>
      <c r="EA31" s="528"/>
      <c r="EB31" s="528"/>
      <c r="EC31" s="528"/>
      <c r="ED31" s="528"/>
      <c r="EE31" s="528"/>
      <c r="EF31" s="529"/>
      <c r="EG31" s="530"/>
      <c r="EH31" s="531"/>
      <c r="EI31" s="530"/>
      <c r="EJ31" s="532"/>
    </row>
    <row r="32" spans="1:140" outlineLevel="1" x14ac:dyDescent="0.2">
      <c r="A32" s="478" t="s">
        <v>56</v>
      </c>
      <c r="B32" s="479"/>
      <c r="C32" s="480"/>
      <c r="D32" s="481" t="s">
        <v>1691</v>
      </c>
      <c r="E32" s="482">
        <f>SUM(H33:H40)</f>
        <v>0</v>
      </c>
      <c r="F32" s="482"/>
      <c r="G32" s="482"/>
      <c r="H32" s="482"/>
      <c r="I32" s="483" t="e">
        <f>E32/$G$65</f>
        <v>#DIV/0!</v>
      </c>
      <c r="J32" s="462"/>
      <c r="L32" s="533"/>
      <c r="M32" s="533"/>
      <c r="N32" s="533"/>
      <c r="O32" s="533"/>
      <c r="P32" s="533"/>
      <c r="Q32" s="534"/>
      <c r="R32" s="527"/>
      <c r="S32" s="533"/>
      <c r="T32" s="533"/>
      <c r="U32" s="533"/>
      <c r="V32" s="533"/>
      <c r="W32" s="533"/>
      <c r="X32" s="534"/>
      <c r="Y32" s="527"/>
      <c r="Z32" s="533"/>
      <c r="AA32" s="533"/>
      <c r="AB32" s="533"/>
      <c r="AC32" s="533"/>
      <c r="AD32" s="533"/>
      <c r="AE32" s="534"/>
      <c r="AF32" s="527"/>
      <c r="AG32" s="533"/>
      <c r="AH32" s="533"/>
      <c r="AI32" s="533"/>
      <c r="AJ32" s="533"/>
      <c r="AK32" s="533"/>
      <c r="AL32" s="534"/>
      <c r="AM32" s="527"/>
      <c r="AN32" s="533"/>
      <c r="AO32" s="533"/>
      <c r="AP32" s="533"/>
      <c r="AQ32" s="533"/>
      <c r="AR32" s="533"/>
      <c r="AS32" s="534"/>
      <c r="AT32" s="527"/>
      <c r="AU32" s="533"/>
      <c r="AV32" s="533"/>
      <c r="AW32" s="533"/>
      <c r="AX32" s="533"/>
      <c r="AY32" s="533"/>
      <c r="AZ32" s="534"/>
      <c r="BA32" s="527"/>
      <c r="BB32" s="533"/>
      <c r="BC32" s="533"/>
      <c r="BD32" s="533"/>
      <c r="BE32" s="533"/>
      <c r="BF32" s="533"/>
      <c r="BG32" s="534"/>
      <c r="BH32" s="527"/>
      <c r="BI32" s="533"/>
      <c r="BJ32" s="533"/>
      <c r="BK32" s="533"/>
      <c r="BL32" s="533"/>
      <c r="BM32" s="533"/>
      <c r="BN32" s="534"/>
      <c r="BO32" s="527"/>
      <c r="BP32" s="533"/>
      <c r="BQ32" s="533"/>
      <c r="BR32" s="533"/>
      <c r="BS32" s="533"/>
      <c r="BT32" s="533"/>
      <c r="BU32" s="534"/>
      <c r="BV32" s="527"/>
      <c r="BW32" s="533"/>
      <c r="BX32" s="533"/>
      <c r="BY32" s="533"/>
      <c r="BZ32" s="533"/>
      <c r="CA32" s="533"/>
      <c r="CB32" s="534"/>
      <c r="CC32" s="527"/>
      <c r="CD32" s="533"/>
      <c r="CE32" s="533"/>
      <c r="CF32" s="533"/>
      <c r="CG32" s="533"/>
      <c r="CH32" s="533"/>
      <c r="CI32" s="534"/>
      <c r="CJ32" s="527"/>
      <c r="CK32" s="533"/>
      <c r="CL32" s="533"/>
      <c r="CM32" s="533"/>
      <c r="CN32" s="533"/>
      <c r="CO32" s="533"/>
      <c r="CP32" s="534"/>
      <c r="CQ32" s="527"/>
      <c r="CR32" s="533"/>
      <c r="CS32" s="533"/>
      <c r="CT32" s="533"/>
      <c r="CU32" s="533"/>
      <c r="CV32" s="533"/>
      <c r="CW32" s="534"/>
      <c r="CX32" s="527"/>
      <c r="CY32" s="533"/>
      <c r="CZ32" s="533"/>
      <c r="DA32" s="533"/>
      <c r="DB32" s="533"/>
      <c r="DC32" s="533"/>
      <c r="DD32" s="534"/>
      <c r="DE32" s="527"/>
      <c r="DF32" s="533"/>
      <c r="DG32" s="533"/>
      <c r="DH32" s="533"/>
      <c r="DI32" s="533"/>
      <c r="DJ32" s="533"/>
      <c r="DK32" s="534"/>
      <c r="DL32" s="527"/>
      <c r="DM32" s="533"/>
      <c r="DN32" s="533"/>
      <c r="DO32" s="533"/>
      <c r="DP32" s="533"/>
      <c r="DQ32" s="533"/>
      <c r="DR32" s="534"/>
      <c r="DS32" s="527"/>
      <c r="DT32" s="533"/>
      <c r="DU32" s="533"/>
      <c r="DV32" s="533"/>
      <c r="DW32" s="533"/>
      <c r="DX32" s="533"/>
      <c r="DY32" s="534"/>
      <c r="DZ32" s="527"/>
      <c r="EA32" s="533"/>
      <c r="EB32" s="533"/>
      <c r="EC32" s="533"/>
      <c r="ED32" s="533"/>
      <c r="EE32" s="533"/>
      <c r="EF32" s="534"/>
      <c r="EG32" s="533"/>
      <c r="EH32" s="534"/>
      <c r="EI32" s="533"/>
      <c r="EJ32" s="532"/>
    </row>
    <row r="33" spans="1:140" outlineLevel="1" x14ac:dyDescent="0.2">
      <c r="A33" s="489" t="s">
        <v>57</v>
      </c>
      <c r="B33" s="33" t="s">
        <v>884</v>
      </c>
      <c r="C33" s="170" t="s">
        <v>1670</v>
      </c>
      <c r="D33" s="112" t="s">
        <v>885</v>
      </c>
      <c r="E33" s="485" t="s">
        <v>816</v>
      </c>
      <c r="F33" s="487">
        <v>7</v>
      </c>
      <c r="G33" s="561"/>
      <c r="H33" s="486">
        <f t="shared" si="3"/>
        <v>0</v>
      </c>
      <c r="I33" s="78" t="e">
        <f t="shared" ref="I33:I40" si="4">H33/$G$65</f>
        <v>#DIV/0!</v>
      </c>
      <c r="J33" s="462"/>
      <c r="L33" s="533"/>
      <c r="M33" s="533"/>
      <c r="N33" s="533"/>
      <c r="O33" s="533"/>
      <c r="P33" s="533"/>
      <c r="Q33" s="534"/>
      <c r="R33" s="527"/>
      <c r="S33" s="533"/>
      <c r="T33" s="533"/>
      <c r="U33" s="533"/>
      <c r="V33" s="533"/>
      <c r="W33" s="533"/>
      <c r="X33" s="534"/>
      <c r="Y33" s="527"/>
      <c r="Z33" s="533"/>
      <c r="AA33" s="533"/>
      <c r="AB33" s="533"/>
      <c r="AC33" s="533"/>
      <c r="AD33" s="533"/>
      <c r="AE33" s="534"/>
      <c r="AF33" s="527"/>
      <c r="AG33" s="533"/>
      <c r="AH33" s="533"/>
      <c r="AI33" s="533"/>
      <c r="AJ33" s="533"/>
      <c r="AK33" s="533"/>
      <c r="AL33" s="534"/>
      <c r="AM33" s="527"/>
      <c r="AN33" s="533"/>
      <c r="AO33" s="533"/>
      <c r="AP33" s="533"/>
      <c r="AQ33" s="533"/>
      <c r="AR33" s="533"/>
      <c r="AS33" s="534"/>
      <c r="AT33" s="527"/>
      <c r="AU33" s="533"/>
      <c r="AV33" s="533"/>
      <c r="AW33" s="533"/>
      <c r="AX33" s="533"/>
      <c r="AY33" s="533"/>
      <c r="AZ33" s="534"/>
      <c r="BA33" s="527"/>
      <c r="BB33" s="533"/>
      <c r="BC33" s="533"/>
      <c r="BD33" s="533"/>
      <c r="BE33" s="533"/>
      <c r="BF33" s="533"/>
      <c r="BG33" s="534"/>
      <c r="BH33" s="527"/>
      <c r="BI33" s="533"/>
      <c r="BJ33" s="533"/>
      <c r="BK33" s="533"/>
      <c r="BL33" s="533"/>
      <c r="BM33" s="533"/>
      <c r="BN33" s="534"/>
      <c r="BO33" s="527"/>
      <c r="BP33" s="533"/>
      <c r="BQ33" s="533"/>
      <c r="BR33" s="533"/>
      <c r="BS33" s="533"/>
      <c r="BT33" s="533"/>
      <c r="BU33" s="534"/>
      <c r="BV33" s="527"/>
      <c r="BW33" s="533"/>
      <c r="BX33" s="533"/>
      <c r="BY33" s="533"/>
      <c r="BZ33" s="533"/>
      <c r="CA33" s="533"/>
      <c r="CB33" s="534"/>
      <c r="CC33" s="527"/>
      <c r="CD33" s="533"/>
      <c r="CE33" s="533"/>
      <c r="CF33" s="533"/>
      <c r="CG33" s="533"/>
      <c r="CH33" s="533"/>
      <c r="CI33" s="534"/>
      <c r="CJ33" s="527"/>
      <c r="CK33" s="533"/>
      <c r="CL33" s="533"/>
      <c r="CM33" s="533"/>
      <c r="CN33" s="533"/>
      <c r="CO33" s="533"/>
      <c r="CP33" s="534"/>
      <c r="CQ33" s="527"/>
      <c r="CR33" s="533"/>
      <c r="CS33" s="533"/>
      <c r="CT33" s="533"/>
      <c r="CU33" s="533"/>
      <c r="CV33" s="533"/>
      <c r="CW33" s="534"/>
      <c r="CX33" s="527"/>
      <c r="CY33" s="533"/>
      <c r="CZ33" s="533"/>
      <c r="DA33" s="533"/>
      <c r="DB33" s="533"/>
      <c r="DC33" s="533"/>
      <c r="DD33" s="534"/>
      <c r="DE33" s="527"/>
      <c r="DF33" s="533"/>
      <c r="DG33" s="533"/>
      <c r="DH33" s="533"/>
      <c r="DI33" s="533"/>
      <c r="DJ33" s="533"/>
      <c r="DK33" s="534"/>
      <c r="DL33" s="527"/>
      <c r="DM33" s="533"/>
      <c r="DN33" s="533"/>
      <c r="DO33" s="533"/>
      <c r="DP33" s="533"/>
      <c r="DQ33" s="533"/>
      <c r="DR33" s="534"/>
      <c r="DS33" s="527"/>
      <c r="DT33" s="533"/>
      <c r="DU33" s="533"/>
      <c r="DV33" s="533"/>
      <c r="DW33" s="533"/>
      <c r="DX33" s="533"/>
      <c r="DY33" s="534"/>
      <c r="DZ33" s="527"/>
      <c r="EA33" s="533"/>
      <c r="EB33" s="533"/>
      <c r="EC33" s="533"/>
      <c r="ED33" s="533"/>
      <c r="EE33" s="533"/>
      <c r="EF33" s="534"/>
      <c r="EG33" s="533"/>
      <c r="EH33" s="534"/>
      <c r="EI33" s="533"/>
      <c r="EJ33" s="532"/>
    </row>
    <row r="34" spans="1:140" outlineLevel="1" x14ac:dyDescent="0.2">
      <c r="A34" s="489" t="s">
        <v>58</v>
      </c>
      <c r="B34" s="33" t="s">
        <v>898</v>
      </c>
      <c r="C34" s="170" t="s">
        <v>1670</v>
      </c>
      <c r="D34" s="112" t="s">
        <v>899</v>
      </c>
      <c r="E34" s="485" t="s">
        <v>537</v>
      </c>
      <c r="F34" s="487">
        <v>30</v>
      </c>
      <c r="G34" s="561"/>
      <c r="H34" s="486">
        <f t="shared" si="3"/>
        <v>0</v>
      </c>
      <c r="I34" s="78" t="e">
        <f t="shared" si="4"/>
        <v>#DIV/0!</v>
      </c>
      <c r="J34" s="462"/>
      <c r="L34" s="533"/>
      <c r="M34" s="533"/>
      <c r="N34" s="533"/>
      <c r="O34" s="533"/>
      <c r="P34" s="533"/>
      <c r="Q34" s="534"/>
      <c r="R34" s="527"/>
      <c r="S34" s="533"/>
      <c r="T34" s="533"/>
      <c r="U34" s="533"/>
      <c r="V34" s="533"/>
      <c r="W34" s="533"/>
      <c r="X34" s="534"/>
      <c r="Y34" s="527"/>
      <c r="Z34" s="533"/>
      <c r="AA34" s="533"/>
      <c r="AB34" s="533"/>
      <c r="AC34" s="533"/>
      <c r="AD34" s="533"/>
      <c r="AE34" s="534"/>
      <c r="AF34" s="527"/>
      <c r="AG34" s="533"/>
      <c r="AH34" s="533"/>
      <c r="AI34" s="533"/>
      <c r="AJ34" s="533"/>
      <c r="AK34" s="533"/>
      <c r="AL34" s="534"/>
      <c r="AM34" s="527"/>
      <c r="AN34" s="533"/>
      <c r="AO34" s="533"/>
      <c r="AP34" s="533"/>
      <c r="AQ34" s="533"/>
      <c r="AR34" s="533"/>
      <c r="AS34" s="534"/>
      <c r="AT34" s="527"/>
      <c r="AU34" s="533"/>
      <c r="AV34" s="533"/>
      <c r="AW34" s="533"/>
      <c r="AX34" s="533"/>
      <c r="AY34" s="533"/>
      <c r="AZ34" s="534"/>
      <c r="BA34" s="527"/>
      <c r="BB34" s="533"/>
      <c r="BC34" s="533"/>
      <c r="BD34" s="533"/>
      <c r="BE34" s="533"/>
      <c r="BF34" s="533"/>
      <c r="BG34" s="534"/>
      <c r="BH34" s="527"/>
      <c r="BI34" s="533"/>
      <c r="BJ34" s="533"/>
      <c r="BK34" s="533"/>
      <c r="BL34" s="533"/>
      <c r="BM34" s="533"/>
      <c r="BN34" s="534"/>
      <c r="BO34" s="527"/>
      <c r="BP34" s="533"/>
      <c r="BQ34" s="533"/>
      <c r="BR34" s="533"/>
      <c r="BS34" s="533"/>
      <c r="BT34" s="533"/>
      <c r="BU34" s="534"/>
      <c r="BV34" s="527"/>
      <c r="BW34" s="533"/>
      <c r="BX34" s="533"/>
      <c r="BY34" s="533"/>
      <c r="BZ34" s="533"/>
      <c r="CA34" s="533"/>
      <c r="CB34" s="534"/>
      <c r="CC34" s="527"/>
      <c r="CD34" s="533"/>
      <c r="CE34" s="533"/>
      <c r="CF34" s="533"/>
      <c r="CG34" s="533"/>
      <c r="CH34" s="533"/>
      <c r="CI34" s="534"/>
      <c r="CJ34" s="527"/>
      <c r="CK34" s="533"/>
      <c r="CL34" s="533"/>
      <c r="CM34" s="533"/>
      <c r="CN34" s="533"/>
      <c r="CO34" s="533"/>
      <c r="CP34" s="534"/>
      <c r="CQ34" s="527"/>
      <c r="CR34" s="533"/>
      <c r="CS34" s="533"/>
      <c r="CT34" s="533"/>
      <c r="CU34" s="533"/>
      <c r="CV34" s="533"/>
      <c r="CW34" s="534"/>
      <c r="CX34" s="527"/>
      <c r="CY34" s="533"/>
      <c r="CZ34" s="533"/>
      <c r="DA34" s="533"/>
      <c r="DB34" s="533"/>
      <c r="DC34" s="533"/>
      <c r="DD34" s="534"/>
      <c r="DE34" s="527"/>
      <c r="DF34" s="533"/>
      <c r="DG34" s="533"/>
      <c r="DH34" s="533"/>
      <c r="DI34" s="533"/>
      <c r="DJ34" s="533"/>
      <c r="DK34" s="534"/>
      <c r="DL34" s="527"/>
      <c r="DM34" s="533"/>
      <c r="DN34" s="533"/>
      <c r="DO34" s="533"/>
      <c r="DP34" s="533"/>
      <c r="DQ34" s="533"/>
      <c r="DR34" s="534"/>
      <c r="DS34" s="527"/>
      <c r="DT34" s="533"/>
      <c r="DU34" s="533"/>
      <c r="DV34" s="533"/>
      <c r="DW34" s="533"/>
      <c r="DX34" s="533"/>
      <c r="DY34" s="534"/>
      <c r="DZ34" s="527"/>
      <c r="EA34" s="533"/>
      <c r="EB34" s="533"/>
      <c r="EC34" s="533"/>
      <c r="ED34" s="533"/>
      <c r="EE34" s="533"/>
      <c r="EF34" s="534"/>
      <c r="EG34" s="533"/>
      <c r="EH34" s="534"/>
      <c r="EI34" s="533"/>
      <c r="EJ34" s="532"/>
    </row>
    <row r="35" spans="1:140" outlineLevel="1" x14ac:dyDescent="0.2">
      <c r="A35" s="489" t="s">
        <v>60</v>
      </c>
      <c r="B35" s="33" t="s">
        <v>896</v>
      </c>
      <c r="C35" s="170" t="s">
        <v>1670</v>
      </c>
      <c r="D35" s="112" t="s">
        <v>897</v>
      </c>
      <c r="E35" s="485" t="s">
        <v>537</v>
      </c>
      <c r="F35" s="487">
        <v>30</v>
      </c>
      <c r="G35" s="561"/>
      <c r="H35" s="486">
        <f t="shared" si="3"/>
        <v>0</v>
      </c>
      <c r="I35" s="78" t="e">
        <f t="shared" si="4"/>
        <v>#DIV/0!</v>
      </c>
      <c r="J35" s="462"/>
      <c r="K35" s="527"/>
      <c r="L35" s="533"/>
      <c r="M35" s="533"/>
      <c r="N35" s="533"/>
      <c r="O35" s="533"/>
      <c r="P35" s="533"/>
      <c r="Q35" s="534"/>
      <c r="R35" s="527"/>
      <c r="S35" s="533"/>
      <c r="T35" s="533"/>
      <c r="U35" s="533"/>
      <c r="V35" s="533"/>
      <c r="W35" s="533"/>
      <c r="X35" s="534"/>
      <c r="Y35" s="527"/>
      <c r="Z35" s="533"/>
      <c r="AA35" s="533"/>
      <c r="AB35" s="533"/>
      <c r="AC35" s="533"/>
      <c r="AD35" s="533"/>
      <c r="AE35" s="534"/>
      <c r="AF35" s="527"/>
      <c r="AG35" s="533"/>
      <c r="AH35" s="533"/>
      <c r="AI35" s="533"/>
      <c r="AJ35" s="533"/>
      <c r="AK35" s="533"/>
      <c r="AL35" s="534"/>
      <c r="AM35" s="527"/>
      <c r="AN35" s="533"/>
      <c r="AO35" s="533"/>
      <c r="AP35" s="533"/>
      <c r="AQ35" s="533"/>
      <c r="AR35" s="533"/>
      <c r="AS35" s="534"/>
      <c r="AT35" s="527"/>
      <c r="AU35" s="533"/>
      <c r="AV35" s="533"/>
      <c r="AW35" s="533"/>
      <c r="AX35" s="533"/>
      <c r="AY35" s="533"/>
      <c r="AZ35" s="534"/>
      <c r="BA35" s="527"/>
      <c r="BB35" s="533"/>
      <c r="BC35" s="533"/>
      <c r="BD35" s="533"/>
      <c r="BE35" s="533"/>
      <c r="BF35" s="533"/>
      <c r="BG35" s="534"/>
      <c r="BH35" s="527"/>
      <c r="BI35" s="533"/>
      <c r="BJ35" s="533"/>
      <c r="BK35" s="533"/>
      <c r="BL35" s="533"/>
      <c r="BM35" s="533"/>
      <c r="BN35" s="534"/>
      <c r="BO35" s="527"/>
      <c r="BP35" s="533"/>
      <c r="BQ35" s="533"/>
      <c r="BR35" s="533"/>
      <c r="BS35" s="533"/>
      <c r="BT35" s="533"/>
      <c r="BU35" s="534"/>
      <c r="BV35" s="527"/>
      <c r="BW35" s="533"/>
      <c r="BX35" s="533"/>
      <c r="BY35" s="533"/>
      <c r="BZ35" s="533"/>
      <c r="CA35" s="533"/>
      <c r="CB35" s="534"/>
      <c r="CC35" s="527"/>
      <c r="CD35" s="533"/>
      <c r="CE35" s="533"/>
      <c r="CF35" s="533"/>
      <c r="CG35" s="533"/>
      <c r="CH35" s="533"/>
      <c r="CI35" s="534"/>
      <c r="CJ35" s="527"/>
      <c r="CK35" s="533"/>
      <c r="CL35" s="533"/>
      <c r="CM35" s="533"/>
      <c r="CN35" s="533"/>
      <c r="CO35" s="533"/>
      <c r="CP35" s="534"/>
      <c r="CQ35" s="527"/>
      <c r="CR35" s="533"/>
      <c r="CS35" s="533"/>
      <c r="CT35" s="533"/>
      <c r="CU35" s="533"/>
      <c r="CV35" s="533"/>
      <c r="CW35" s="534"/>
      <c r="CX35" s="527"/>
      <c r="CY35" s="533"/>
      <c r="CZ35" s="533"/>
      <c r="DA35" s="533"/>
      <c r="DB35" s="533"/>
      <c r="DC35" s="533"/>
      <c r="DD35" s="534"/>
      <c r="DE35" s="527"/>
      <c r="DF35" s="533"/>
      <c r="DG35" s="533"/>
      <c r="DH35" s="533"/>
      <c r="DI35" s="533"/>
      <c r="DJ35" s="533"/>
      <c r="DK35" s="534"/>
      <c r="DL35" s="527"/>
      <c r="DM35" s="533"/>
      <c r="DN35" s="533"/>
      <c r="DO35" s="533"/>
      <c r="DP35" s="533"/>
      <c r="DQ35" s="533"/>
      <c r="DR35" s="534"/>
      <c r="DS35" s="527"/>
      <c r="DT35" s="533"/>
      <c r="DU35" s="533"/>
      <c r="DV35" s="533"/>
      <c r="DW35" s="533"/>
      <c r="DX35" s="533"/>
      <c r="DY35" s="534"/>
      <c r="DZ35" s="527"/>
      <c r="EA35" s="533"/>
      <c r="EB35" s="533"/>
      <c r="EC35" s="533"/>
      <c r="ED35" s="533"/>
      <c r="EE35" s="533"/>
      <c r="EF35" s="534"/>
      <c r="EG35" s="533"/>
      <c r="EH35" s="534"/>
      <c r="EI35" s="533"/>
      <c r="EJ35" s="532"/>
    </row>
    <row r="36" spans="1:140" ht="25.5" outlineLevel="1" x14ac:dyDescent="0.2">
      <c r="A36" s="489" t="s">
        <v>61</v>
      </c>
      <c r="B36" s="33" t="s">
        <v>870</v>
      </c>
      <c r="C36" s="170" t="s">
        <v>1670</v>
      </c>
      <c r="D36" s="112" t="s">
        <v>871</v>
      </c>
      <c r="E36" s="485" t="s">
        <v>537</v>
      </c>
      <c r="F36" s="487">
        <v>35</v>
      </c>
      <c r="G36" s="561"/>
      <c r="H36" s="486">
        <f t="shared" si="3"/>
        <v>0</v>
      </c>
      <c r="I36" s="78" t="e">
        <f t="shared" si="4"/>
        <v>#DIV/0!</v>
      </c>
      <c r="J36" s="462"/>
      <c r="K36" s="527"/>
      <c r="L36" s="533"/>
      <c r="M36" s="533"/>
      <c r="N36" s="533"/>
      <c r="O36" s="533"/>
      <c r="P36" s="533"/>
      <c r="Q36" s="534"/>
      <c r="R36" s="527"/>
      <c r="S36" s="533"/>
      <c r="T36" s="533"/>
      <c r="U36" s="533"/>
      <c r="V36" s="533"/>
      <c r="W36" s="533"/>
      <c r="X36" s="534"/>
      <c r="Y36" s="527"/>
      <c r="Z36" s="533"/>
      <c r="AA36" s="533"/>
      <c r="AB36" s="533"/>
      <c r="AC36" s="533"/>
      <c r="AD36" s="533"/>
      <c r="AE36" s="534"/>
      <c r="AF36" s="527"/>
      <c r="AG36" s="533"/>
      <c r="AH36" s="533"/>
      <c r="AI36" s="533"/>
      <c r="AJ36" s="533"/>
      <c r="AK36" s="533"/>
      <c r="AL36" s="534"/>
      <c r="AM36" s="527"/>
      <c r="AN36" s="533"/>
      <c r="AO36" s="533"/>
      <c r="AP36" s="533"/>
      <c r="AQ36" s="533"/>
      <c r="AR36" s="533"/>
      <c r="AS36" s="534"/>
      <c r="AT36" s="527"/>
      <c r="AU36" s="533"/>
      <c r="AV36" s="533"/>
      <c r="AW36" s="533"/>
      <c r="AX36" s="533"/>
      <c r="AY36" s="533"/>
      <c r="AZ36" s="534"/>
      <c r="BA36" s="527"/>
      <c r="BB36" s="533"/>
      <c r="BC36" s="533"/>
      <c r="BD36" s="533"/>
      <c r="BE36" s="533"/>
      <c r="BF36" s="533"/>
      <c r="BG36" s="534"/>
      <c r="BH36" s="527"/>
      <c r="BI36" s="533"/>
      <c r="BJ36" s="533"/>
      <c r="BK36" s="533"/>
      <c r="BL36" s="533"/>
      <c r="BM36" s="533"/>
      <c r="BN36" s="534"/>
      <c r="BO36" s="527"/>
      <c r="BP36" s="533"/>
      <c r="BQ36" s="533"/>
      <c r="BR36" s="533"/>
      <c r="BS36" s="533"/>
      <c r="BT36" s="533"/>
      <c r="BU36" s="534"/>
      <c r="BV36" s="527"/>
      <c r="BW36" s="533"/>
      <c r="BX36" s="533"/>
      <c r="BY36" s="533"/>
      <c r="BZ36" s="533"/>
      <c r="CA36" s="533"/>
      <c r="CB36" s="534"/>
      <c r="CC36" s="527"/>
      <c r="CD36" s="533"/>
      <c r="CE36" s="533"/>
      <c r="CF36" s="533"/>
      <c r="CG36" s="533"/>
      <c r="CH36" s="533"/>
      <c r="CI36" s="534"/>
      <c r="CJ36" s="527"/>
      <c r="CK36" s="533"/>
      <c r="CL36" s="533"/>
      <c r="CM36" s="533"/>
      <c r="CN36" s="533"/>
      <c r="CO36" s="533"/>
      <c r="CP36" s="534"/>
      <c r="CQ36" s="527"/>
      <c r="CR36" s="533"/>
      <c r="CS36" s="533"/>
      <c r="CT36" s="533"/>
      <c r="CU36" s="533"/>
      <c r="CV36" s="533"/>
      <c r="CW36" s="534"/>
      <c r="CX36" s="527"/>
      <c r="CY36" s="533"/>
      <c r="CZ36" s="533"/>
      <c r="DA36" s="533"/>
      <c r="DB36" s="533"/>
      <c r="DC36" s="533"/>
      <c r="DD36" s="534"/>
      <c r="DE36" s="527"/>
      <c r="DF36" s="533"/>
      <c r="DG36" s="533"/>
      <c r="DH36" s="533"/>
      <c r="DI36" s="533"/>
      <c r="DJ36" s="533"/>
      <c r="DK36" s="534"/>
      <c r="DL36" s="527"/>
      <c r="DM36" s="533"/>
      <c r="DN36" s="533"/>
      <c r="DO36" s="533"/>
      <c r="DP36" s="533"/>
      <c r="DQ36" s="533"/>
      <c r="DR36" s="534"/>
      <c r="DS36" s="527"/>
      <c r="DT36" s="533"/>
      <c r="DU36" s="533"/>
      <c r="DV36" s="533"/>
      <c r="DW36" s="533"/>
      <c r="DX36" s="533"/>
      <c r="DY36" s="534"/>
      <c r="DZ36" s="527"/>
      <c r="EA36" s="533"/>
      <c r="EB36" s="533"/>
      <c r="EC36" s="533"/>
      <c r="ED36" s="533"/>
      <c r="EE36" s="533"/>
      <c r="EF36" s="534"/>
      <c r="EG36" s="533"/>
      <c r="EH36" s="534"/>
      <c r="EI36" s="533"/>
      <c r="EJ36" s="532"/>
    </row>
    <row r="37" spans="1:140" ht="25.5" outlineLevel="1" x14ac:dyDescent="0.2">
      <c r="A37" s="489" t="s">
        <v>62</v>
      </c>
      <c r="B37" s="33" t="s">
        <v>872</v>
      </c>
      <c r="C37" s="170" t="s">
        <v>1670</v>
      </c>
      <c r="D37" s="112" t="s">
        <v>873</v>
      </c>
      <c r="E37" s="485" t="s">
        <v>537</v>
      </c>
      <c r="F37" s="487">
        <v>35</v>
      </c>
      <c r="G37" s="561"/>
      <c r="H37" s="486">
        <f t="shared" si="3"/>
        <v>0</v>
      </c>
      <c r="I37" s="78" t="e">
        <f t="shared" si="4"/>
        <v>#DIV/0!</v>
      </c>
      <c r="J37" s="462"/>
      <c r="K37" s="527"/>
      <c r="L37" s="533"/>
      <c r="M37" s="533"/>
      <c r="N37" s="533"/>
      <c r="O37" s="533"/>
      <c r="P37" s="533"/>
      <c r="Q37" s="534"/>
      <c r="R37" s="527"/>
      <c r="S37" s="533"/>
      <c r="T37" s="533"/>
      <c r="U37" s="533"/>
      <c r="V37" s="533"/>
      <c r="W37" s="533"/>
      <c r="X37" s="534"/>
      <c r="Y37" s="527"/>
      <c r="Z37" s="533"/>
      <c r="AA37" s="533"/>
      <c r="AB37" s="533"/>
      <c r="AC37" s="533"/>
      <c r="AD37" s="533"/>
      <c r="AE37" s="534"/>
      <c r="AF37" s="527"/>
      <c r="AG37" s="533"/>
      <c r="AH37" s="533"/>
      <c r="AI37" s="533"/>
      <c r="AJ37" s="533"/>
      <c r="AK37" s="533"/>
      <c r="AL37" s="534"/>
      <c r="AM37" s="527"/>
      <c r="AN37" s="533"/>
      <c r="AO37" s="533"/>
      <c r="AP37" s="533"/>
      <c r="AQ37" s="533"/>
      <c r="AR37" s="533"/>
      <c r="AS37" s="534"/>
      <c r="AT37" s="527"/>
      <c r="AU37" s="533"/>
      <c r="AV37" s="533"/>
      <c r="AW37" s="533"/>
      <c r="AX37" s="533"/>
      <c r="AY37" s="533"/>
      <c r="AZ37" s="534"/>
      <c r="BA37" s="527"/>
      <c r="BB37" s="533"/>
      <c r="BC37" s="533"/>
      <c r="BD37" s="533"/>
      <c r="BE37" s="533"/>
      <c r="BF37" s="533"/>
      <c r="BG37" s="534"/>
      <c r="BH37" s="527"/>
      <c r="BI37" s="533"/>
      <c r="BJ37" s="533"/>
      <c r="BK37" s="533"/>
      <c r="BL37" s="533"/>
      <c r="BM37" s="533"/>
      <c r="BN37" s="534"/>
      <c r="BO37" s="527"/>
      <c r="BP37" s="533"/>
      <c r="BQ37" s="533"/>
      <c r="BR37" s="533"/>
      <c r="BS37" s="533"/>
      <c r="BT37" s="533"/>
      <c r="BU37" s="534"/>
      <c r="BV37" s="527"/>
      <c r="BW37" s="533"/>
      <c r="BX37" s="533"/>
      <c r="BY37" s="533"/>
      <c r="BZ37" s="533"/>
      <c r="CA37" s="533"/>
      <c r="CB37" s="534"/>
      <c r="CC37" s="527"/>
      <c r="CD37" s="533"/>
      <c r="CE37" s="533"/>
      <c r="CF37" s="533"/>
      <c r="CG37" s="533"/>
      <c r="CH37" s="533"/>
      <c r="CI37" s="534"/>
      <c r="CJ37" s="527"/>
      <c r="CK37" s="533"/>
      <c r="CL37" s="533"/>
      <c r="CM37" s="533"/>
      <c r="CN37" s="533"/>
      <c r="CO37" s="533"/>
      <c r="CP37" s="534"/>
      <c r="CQ37" s="527"/>
      <c r="CR37" s="533"/>
      <c r="CS37" s="533"/>
      <c r="CT37" s="533"/>
      <c r="CU37" s="533"/>
      <c r="CV37" s="533"/>
      <c r="CW37" s="534"/>
      <c r="CX37" s="527"/>
      <c r="CY37" s="533"/>
      <c r="CZ37" s="533"/>
      <c r="DA37" s="533"/>
      <c r="DB37" s="533"/>
      <c r="DC37" s="533"/>
      <c r="DD37" s="534"/>
      <c r="DE37" s="527"/>
      <c r="DF37" s="533"/>
      <c r="DG37" s="533"/>
      <c r="DH37" s="533"/>
      <c r="DI37" s="533"/>
      <c r="DJ37" s="533"/>
      <c r="DK37" s="534"/>
      <c r="DL37" s="527"/>
      <c r="DM37" s="533"/>
      <c r="DN37" s="533"/>
      <c r="DO37" s="533"/>
      <c r="DP37" s="533"/>
      <c r="DQ37" s="533"/>
      <c r="DR37" s="534"/>
      <c r="DS37" s="527"/>
      <c r="DT37" s="533"/>
      <c r="DU37" s="533"/>
      <c r="DV37" s="533"/>
      <c r="DW37" s="533"/>
      <c r="DX37" s="533"/>
      <c r="DY37" s="534"/>
      <c r="DZ37" s="527"/>
      <c r="EA37" s="533"/>
      <c r="EB37" s="533"/>
      <c r="EC37" s="533"/>
      <c r="ED37" s="533"/>
      <c r="EE37" s="533"/>
      <c r="EF37" s="534"/>
      <c r="EG37" s="533"/>
      <c r="EH37" s="534"/>
      <c r="EI37" s="533"/>
      <c r="EJ37" s="532"/>
    </row>
    <row r="38" spans="1:140" outlineLevel="1" x14ac:dyDescent="0.2">
      <c r="A38" s="489" t="s">
        <v>63</v>
      </c>
      <c r="B38" s="33" t="s">
        <v>877</v>
      </c>
      <c r="C38" s="170" t="s">
        <v>1670</v>
      </c>
      <c r="D38" s="112" t="s">
        <v>1693</v>
      </c>
      <c r="E38" s="485" t="s">
        <v>534</v>
      </c>
      <c r="F38" s="487">
        <v>7</v>
      </c>
      <c r="G38" s="561"/>
      <c r="H38" s="486">
        <f t="shared" si="3"/>
        <v>0</v>
      </c>
      <c r="I38" s="78" t="e">
        <f t="shared" si="4"/>
        <v>#DIV/0!</v>
      </c>
      <c r="J38" s="462"/>
      <c r="K38" s="527"/>
      <c r="L38" s="533"/>
      <c r="M38" s="533"/>
      <c r="N38" s="533"/>
      <c r="O38" s="533"/>
      <c r="P38" s="533"/>
      <c r="Q38" s="534"/>
      <c r="R38" s="527"/>
      <c r="S38" s="533"/>
      <c r="T38" s="533"/>
      <c r="U38" s="533"/>
      <c r="V38" s="533"/>
      <c r="W38" s="533"/>
      <c r="X38" s="534"/>
      <c r="Y38" s="527"/>
      <c r="Z38" s="533"/>
      <c r="AA38" s="533"/>
      <c r="AB38" s="533"/>
      <c r="AC38" s="533"/>
      <c r="AD38" s="533"/>
      <c r="AE38" s="534"/>
      <c r="AF38" s="527"/>
      <c r="AG38" s="533"/>
      <c r="AH38" s="533"/>
      <c r="AI38" s="533"/>
      <c r="AJ38" s="533"/>
      <c r="AK38" s="533"/>
      <c r="AL38" s="534"/>
      <c r="AM38" s="527"/>
      <c r="AN38" s="533"/>
      <c r="AO38" s="533"/>
      <c r="AP38" s="533"/>
      <c r="AQ38" s="533"/>
      <c r="AR38" s="533"/>
      <c r="AS38" s="534"/>
      <c r="AT38" s="527"/>
      <c r="AU38" s="533"/>
      <c r="AV38" s="533"/>
      <c r="AW38" s="533"/>
      <c r="AX38" s="533"/>
      <c r="AY38" s="533"/>
      <c r="AZ38" s="534"/>
      <c r="BA38" s="527"/>
      <c r="BB38" s="533"/>
      <c r="BC38" s="533"/>
      <c r="BD38" s="533"/>
      <c r="BE38" s="533"/>
      <c r="BF38" s="533"/>
      <c r="BG38" s="534"/>
      <c r="BH38" s="527"/>
      <c r="BI38" s="533"/>
      <c r="BJ38" s="533"/>
      <c r="BK38" s="533"/>
      <c r="BL38" s="533"/>
      <c r="BM38" s="533"/>
      <c r="BN38" s="534"/>
      <c r="BO38" s="527"/>
      <c r="BP38" s="533"/>
      <c r="BQ38" s="533"/>
      <c r="BR38" s="533"/>
      <c r="BS38" s="533"/>
      <c r="BT38" s="533"/>
      <c r="BU38" s="534"/>
      <c r="BV38" s="527"/>
      <c r="BW38" s="533"/>
      <c r="BX38" s="533"/>
      <c r="BY38" s="533"/>
      <c r="BZ38" s="533"/>
      <c r="CA38" s="533"/>
      <c r="CB38" s="534"/>
      <c r="CC38" s="527"/>
      <c r="CD38" s="533"/>
      <c r="CE38" s="533"/>
      <c r="CF38" s="533"/>
      <c r="CG38" s="533"/>
      <c r="CH38" s="533"/>
      <c r="CI38" s="534"/>
      <c r="CJ38" s="527"/>
      <c r="CK38" s="533"/>
      <c r="CL38" s="533"/>
      <c r="CM38" s="533"/>
      <c r="CN38" s="533"/>
      <c r="CO38" s="533"/>
      <c r="CP38" s="534"/>
      <c r="CQ38" s="527"/>
      <c r="CR38" s="533"/>
      <c r="CS38" s="533"/>
      <c r="CT38" s="533"/>
      <c r="CU38" s="533"/>
      <c r="CV38" s="533"/>
      <c r="CW38" s="534"/>
      <c r="CX38" s="527"/>
      <c r="CY38" s="533"/>
      <c r="CZ38" s="533"/>
      <c r="DA38" s="533"/>
      <c r="DB38" s="533"/>
      <c r="DC38" s="533"/>
      <c r="DD38" s="534"/>
      <c r="DE38" s="527"/>
      <c r="DF38" s="533"/>
      <c r="DG38" s="533"/>
      <c r="DH38" s="533"/>
      <c r="DI38" s="533"/>
      <c r="DJ38" s="533"/>
      <c r="DK38" s="534"/>
      <c r="DL38" s="527"/>
      <c r="DM38" s="533"/>
      <c r="DN38" s="533"/>
      <c r="DO38" s="533"/>
      <c r="DP38" s="533"/>
      <c r="DQ38" s="533"/>
      <c r="DR38" s="534"/>
      <c r="DS38" s="527"/>
      <c r="DT38" s="533"/>
      <c r="DU38" s="533"/>
      <c r="DV38" s="533"/>
      <c r="DW38" s="533"/>
      <c r="DX38" s="533"/>
      <c r="DY38" s="534"/>
      <c r="DZ38" s="527"/>
      <c r="EA38" s="533"/>
      <c r="EB38" s="533"/>
      <c r="EC38" s="533"/>
      <c r="ED38" s="533"/>
      <c r="EE38" s="533"/>
      <c r="EF38" s="534"/>
      <c r="EG38" s="533"/>
      <c r="EH38" s="534"/>
      <c r="EI38" s="533"/>
      <c r="EJ38" s="532"/>
    </row>
    <row r="39" spans="1:140" outlineLevel="1" x14ac:dyDescent="0.2">
      <c r="A39" s="489" t="s">
        <v>65</v>
      </c>
      <c r="B39" s="33" t="s">
        <v>1692</v>
      </c>
      <c r="C39" s="170" t="s">
        <v>1669</v>
      </c>
      <c r="D39" s="112" t="s">
        <v>953</v>
      </c>
      <c r="E39" s="485" t="s">
        <v>537</v>
      </c>
      <c r="F39" s="487">
        <v>42</v>
      </c>
      <c r="G39" s="561"/>
      <c r="H39" s="486">
        <f t="shared" si="3"/>
        <v>0</v>
      </c>
      <c r="I39" s="78" t="e">
        <f t="shared" si="4"/>
        <v>#DIV/0!</v>
      </c>
      <c r="J39" s="462"/>
      <c r="K39" s="527"/>
      <c r="L39" s="533"/>
      <c r="M39" s="533"/>
      <c r="N39" s="533"/>
      <c r="O39" s="533"/>
      <c r="P39" s="533"/>
      <c r="Q39" s="534"/>
      <c r="R39" s="527"/>
      <c r="S39" s="533"/>
      <c r="T39" s="533"/>
      <c r="U39" s="533"/>
      <c r="V39" s="533"/>
      <c r="W39" s="533"/>
      <c r="X39" s="534"/>
      <c r="Y39" s="527"/>
      <c r="Z39" s="533"/>
      <c r="AA39" s="533"/>
      <c r="AB39" s="533"/>
      <c r="AC39" s="533"/>
      <c r="AD39" s="533"/>
      <c r="AE39" s="534"/>
      <c r="AF39" s="527"/>
      <c r="AG39" s="533"/>
      <c r="AH39" s="533"/>
      <c r="AI39" s="533"/>
      <c r="AJ39" s="533"/>
      <c r="AK39" s="533"/>
      <c r="AL39" s="534"/>
      <c r="AM39" s="527"/>
      <c r="AN39" s="533"/>
      <c r="AO39" s="533"/>
      <c r="AP39" s="533"/>
      <c r="AQ39" s="533"/>
      <c r="AR39" s="533"/>
      <c r="AS39" s="534"/>
      <c r="AT39" s="527"/>
      <c r="AU39" s="533"/>
      <c r="AV39" s="533"/>
      <c r="AW39" s="533"/>
      <c r="AX39" s="533"/>
      <c r="AY39" s="533"/>
      <c r="AZ39" s="534"/>
      <c r="BA39" s="527"/>
      <c r="BB39" s="533"/>
      <c r="BC39" s="533"/>
      <c r="BD39" s="533"/>
      <c r="BE39" s="533"/>
      <c r="BF39" s="533"/>
      <c r="BG39" s="534"/>
      <c r="BH39" s="527"/>
      <c r="BI39" s="533"/>
      <c r="BJ39" s="533"/>
      <c r="BK39" s="533"/>
      <c r="BL39" s="533"/>
      <c r="BM39" s="533"/>
      <c r="BN39" s="534"/>
      <c r="BO39" s="527"/>
      <c r="BP39" s="533"/>
      <c r="BQ39" s="533"/>
      <c r="BR39" s="533"/>
      <c r="BS39" s="533"/>
      <c r="BT39" s="533"/>
      <c r="BU39" s="534"/>
      <c r="BV39" s="527"/>
      <c r="BW39" s="533"/>
      <c r="BX39" s="533"/>
      <c r="BY39" s="533"/>
      <c r="BZ39" s="533"/>
      <c r="CA39" s="533"/>
      <c r="CB39" s="534"/>
      <c r="CC39" s="527"/>
      <c r="CD39" s="533"/>
      <c r="CE39" s="533"/>
      <c r="CF39" s="533"/>
      <c r="CG39" s="533"/>
      <c r="CH39" s="533"/>
      <c r="CI39" s="534"/>
      <c r="CJ39" s="527"/>
      <c r="CK39" s="533"/>
      <c r="CL39" s="533"/>
      <c r="CM39" s="533"/>
      <c r="CN39" s="533"/>
      <c r="CO39" s="533"/>
      <c r="CP39" s="534"/>
      <c r="CQ39" s="527"/>
      <c r="CR39" s="533"/>
      <c r="CS39" s="533"/>
      <c r="CT39" s="533"/>
      <c r="CU39" s="533"/>
      <c r="CV39" s="533"/>
      <c r="CW39" s="534"/>
      <c r="CX39" s="527"/>
      <c r="CY39" s="533"/>
      <c r="CZ39" s="533"/>
      <c r="DA39" s="533"/>
      <c r="DB39" s="533"/>
      <c r="DC39" s="533"/>
      <c r="DD39" s="534"/>
      <c r="DE39" s="527"/>
      <c r="DF39" s="533"/>
      <c r="DG39" s="533"/>
      <c r="DH39" s="533"/>
      <c r="DI39" s="533"/>
      <c r="DJ39" s="533"/>
      <c r="DK39" s="534"/>
      <c r="DL39" s="527"/>
      <c r="DM39" s="533"/>
      <c r="DN39" s="533"/>
      <c r="DO39" s="533"/>
      <c r="DP39" s="533"/>
      <c r="DQ39" s="533"/>
      <c r="DR39" s="534"/>
      <c r="DS39" s="527"/>
      <c r="DT39" s="533"/>
      <c r="DU39" s="533"/>
      <c r="DV39" s="533"/>
      <c r="DW39" s="533"/>
      <c r="DX39" s="533"/>
      <c r="DY39" s="534"/>
      <c r="DZ39" s="527"/>
      <c r="EA39" s="533"/>
      <c r="EB39" s="533"/>
      <c r="EC39" s="533"/>
      <c r="ED39" s="533"/>
      <c r="EE39" s="533"/>
      <c r="EF39" s="534"/>
      <c r="EG39" s="533"/>
      <c r="EH39" s="534"/>
      <c r="EI39" s="533"/>
      <c r="EJ39" s="532"/>
    </row>
    <row r="40" spans="1:140" outlineLevel="1" x14ac:dyDescent="0.2">
      <c r="A40" s="489" t="s">
        <v>67</v>
      </c>
      <c r="B40" s="33" t="s">
        <v>889</v>
      </c>
      <c r="C40" s="170" t="s">
        <v>1670</v>
      </c>
      <c r="D40" s="112" t="s">
        <v>890</v>
      </c>
      <c r="E40" s="485" t="s">
        <v>537</v>
      </c>
      <c r="F40" s="487">
        <v>35</v>
      </c>
      <c r="G40" s="561"/>
      <c r="H40" s="486">
        <f t="shared" ref="H40" si="5">ROUND(IFERROR(F40*G40," - "),2)</f>
        <v>0</v>
      </c>
      <c r="I40" s="78" t="e">
        <f t="shared" si="4"/>
        <v>#DIV/0!</v>
      </c>
      <c r="J40" s="462"/>
      <c r="K40" s="527"/>
      <c r="L40" s="533"/>
      <c r="M40" s="533"/>
      <c r="N40" s="533"/>
      <c r="O40" s="533"/>
      <c r="P40" s="533"/>
      <c r="Q40" s="534"/>
      <c r="R40" s="527"/>
      <c r="S40" s="533"/>
      <c r="T40" s="533"/>
      <c r="U40" s="533"/>
      <c r="V40" s="533"/>
      <c r="W40" s="533"/>
      <c r="X40" s="534"/>
      <c r="Y40" s="527"/>
      <c r="Z40" s="533"/>
      <c r="AA40" s="533"/>
      <c r="AB40" s="533"/>
      <c r="AC40" s="533"/>
      <c r="AD40" s="533"/>
      <c r="AE40" s="534"/>
      <c r="AF40" s="527"/>
      <c r="AG40" s="533"/>
      <c r="AH40" s="533"/>
      <c r="AI40" s="533"/>
      <c r="AJ40" s="533"/>
      <c r="AK40" s="533"/>
      <c r="AL40" s="534"/>
      <c r="AM40" s="527"/>
      <c r="AN40" s="533"/>
      <c r="AO40" s="533"/>
      <c r="AP40" s="533"/>
      <c r="AQ40" s="533"/>
      <c r="AR40" s="533"/>
      <c r="AS40" s="534"/>
      <c r="AT40" s="527"/>
      <c r="AU40" s="533"/>
      <c r="AV40" s="533"/>
      <c r="AW40" s="533"/>
      <c r="AX40" s="533"/>
      <c r="AY40" s="533"/>
      <c r="AZ40" s="534"/>
      <c r="BA40" s="527"/>
      <c r="BB40" s="533"/>
      <c r="BC40" s="533"/>
      <c r="BD40" s="533"/>
      <c r="BE40" s="533"/>
      <c r="BF40" s="533"/>
      <c r="BG40" s="534"/>
      <c r="BH40" s="527"/>
      <c r="BI40" s="533"/>
      <c r="BJ40" s="533"/>
      <c r="BK40" s="533"/>
      <c r="BL40" s="533"/>
      <c r="BM40" s="533"/>
      <c r="BN40" s="534"/>
      <c r="BO40" s="527"/>
      <c r="BP40" s="533"/>
      <c r="BQ40" s="533"/>
      <c r="BR40" s="533"/>
      <c r="BS40" s="533"/>
      <c r="BT40" s="533"/>
      <c r="BU40" s="534"/>
      <c r="BV40" s="527"/>
      <c r="BW40" s="533"/>
      <c r="BX40" s="533"/>
      <c r="BY40" s="533"/>
      <c r="BZ40" s="533"/>
      <c r="CA40" s="533"/>
      <c r="CB40" s="534"/>
      <c r="CC40" s="527"/>
      <c r="CD40" s="533"/>
      <c r="CE40" s="533"/>
      <c r="CF40" s="533"/>
      <c r="CG40" s="533"/>
      <c r="CH40" s="533"/>
      <c r="CI40" s="534"/>
      <c r="CJ40" s="527"/>
      <c r="CK40" s="533"/>
      <c r="CL40" s="533"/>
      <c r="CM40" s="533"/>
      <c r="CN40" s="533"/>
      <c r="CO40" s="533"/>
      <c r="CP40" s="534"/>
      <c r="CQ40" s="527"/>
      <c r="CR40" s="533"/>
      <c r="CS40" s="533"/>
      <c r="CT40" s="533"/>
      <c r="CU40" s="533"/>
      <c r="CV40" s="533"/>
      <c r="CW40" s="534"/>
      <c r="CX40" s="527"/>
      <c r="CY40" s="533"/>
      <c r="CZ40" s="533"/>
      <c r="DA40" s="533"/>
      <c r="DB40" s="533"/>
      <c r="DC40" s="533"/>
      <c r="DD40" s="534"/>
      <c r="DE40" s="527"/>
      <c r="DF40" s="533"/>
      <c r="DG40" s="533"/>
      <c r="DH40" s="533"/>
      <c r="DI40" s="533"/>
      <c r="DJ40" s="533"/>
      <c r="DK40" s="534"/>
      <c r="DL40" s="527"/>
      <c r="DM40" s="533"/>
      <c r="DN40" s="533"/>
      <c r="DO40" s="533"/>
      <c r="DP40" s="533"/>
      <c r="DQ40" s="533"/>
      <c r="DR40" s="534"/>
      <c r="DS40" s="527"/>
      <c r="DT40" s="533"/>
      <c r="DU40" s="533"/>
      <c r="DV40" s="533"/>
      <c r="DW40" s="533"/>
      <c r="DX40" s="533"/>
      <c r="DY40" s="534"/>
      <c r="DZ40" s="527"/>
      <c r="EA40" s="533"/>
      <c r="EB40" s="533"/>
      <c r="EC40" s="533"/>
      <c r="ED40" s="533"/>
      <c r="EE40" s="533"/>
      <c r="EF40" s="534"/>
      <c r="EG40" s="533"/>
      <c r="EH40" s="534"/>
      <c r="EI40" s="533"/>
      <c r="EJ40" s="532"/>
    </row>
    <row r="41" spans="1:140" outlineLevel="1" x14ac:dyDescent="0.2">
      <c r="A41" s="478" t="s">
        <v>76</v>
      </c>
      <c r="B41" s="479"/>
      <c r="C41" s="480"/>
      <c r="D41" s="481" t="s">
        <v>1694</v>
      </c>
      <c r="E41" s="482">
        <f>SUM(H42:H52)</f>
        <v>0</v>
      </c>
      <c r="F41" s="482"/>
      <c r="G41" s="482"/>
      <c r="H41" s="482"/>
      <c r="I41" s="483" t="e">
        <f>E41/$G$65</f>
        <v>#DIV/0!</v>
      </c>
      <c r="J41" s="462"/>
      <c r="K41" s="527"/>
      <c r="L41" s="533"/>
      <c r="M41" s="533"/>
      <c r="N41" s="533"/>
      <c r="O41" s="533"/>
      <c r="P41" s="533"/>
      <c r="Q41" s="534"/>
      <c r="R41" s="527"/>
      <c r="S41" s="533"/>
      <c r="T41" s="533"/>
      <c r="U41" s="533"/>
      <c r="V41" s="533"/>
      <c r="W41" s="533"/>
      <c r="X41" s="534"/>
      <c r="Y41" s="527"/>
      <c r="Z41" s="533"/>
      <c r="AA41" s="533"/>
      <c r="AB41" s="533"/>
      <c r="AC41" s="533"/>
      <c r="AD41" s="533"/>
      <c r="AE41" s="534"/>
      <c r="AF41" s="527"/>
      <c r="AG41" s="533"/>
      <c r="AH41" s="533"/>
      <c r="AI41" s="533"/>
      <c r="AJ41" s="533"/>
      <c r="AK41" s="533"/>
      <c r="AL41" s="534"/>
      <c r="AM41" s="527"/>
      <c r="AN41" s="533"/>
      <c r="AO41" s="533"/>
      <c r="AP41" s="533"/>
      <c r="AQ41" s="533"/>
      <c r="AR41" s="533"/>
      <c r="AS41" s="534"/>
      <c r="AT41" s="527"/>
      <c r="AU41" s="533"/>
      <c r="AV41" s="533"/>
      <c r="AW41" s="533"/>
      <c r="AX41" s="533"/>
      <c r="AY41" s="533"/>
      <c r="AZ41" s="534"/>
      <c r="BA41" s="527"/>
      <c r="BB41" s="533"/>
      <c r="BC41" s="533"/>
      <c r="BD41" s="533"/>
      <c r="BE41" s="533"/>
      <c r="BF41" s="533"/>
      <c r="BG41" s="534"/>
      <c r="BH41" s="527"/>
      <c r="BI41" s="533"/>
      <c r="BJ41" s="533"/>
      <c r="BK41" s="533"/>
      <c r="BL41" s="533"/>
      <c r="BM41" s="533"/>
      <c r="BN41" s="534"/>
      <c r="BO41" s="527"/>
      <c r="BP41" s="533"/>
      <c r="BQ41" s="533"/>
      <c r="BR41" s="533"/>
      <c r="BS41" s="533"/>
      <c r="BT41" s="533"/>
      <c r="BU41" s="534"/>
      <c r="BV41" s="527"/>
      <c r="BW41" s="533"/>
      <c r="BX41" s="533"/>
      <c r="BY41" s="533"/>
      <c r="BZ41" s="533"/>
      <c r="CA41" s="533"/>
      <c r="CB41" s="534"/>
      <c r="CC41" s="527"/>
      <c r="CD41" s="533"/>
      <c r="CE41" s="533"/>
      <c r="CF41" s="533"/>
      <c r="CG41" s="533"/>
      <c r="CH41" s="533"/>
      <c r="CI41" s="534"/>
      <c r="CJ41" s="527"/>
      <c r="CK41" s="533"/>
      <c r="CL41" s="533"/>
      <c r="CM41" s="533"/>
      <c r="CN41" s="533"/>
      <c r="CO41" s="533"/>
      <c r="CP41" s="534"/>
      <c r="CQ41" s="527"/>
      <c r="CR41" s="533"/>
      <c r="CS41" s="533"/>
      <c r="CT41" s="533"/>
      <c r="CU41" s="533"/>
      <c r="CV41" s="533"/>
      <c r="CW41" s="534"/>
      <c r="CX41" s="527"/>
      <c r="CY41" s="533"/>
      <c r="CZ41" s="533"/>
      <c r="DA41" s="533"/>
      <c r="DB41" s="533"/>
      <c r="DC41" s="533"/>
      <c r="DD41" s="534"/>
      <c r="DE41" s="527"/>
      <c r="DF41" s="533"/>
      <c r="DG41" s="533"/>
      <c r="DH41" s="533"/>
      <c r="DI41" s="533"/>
      <c r="DJ41" s="533"/>
      <c r="DK41" s="534"/>
      <c r="DL41" s="527"/>
      <c r="DM41" s="533"/>
      <c r="DN41" s="533"/>
      <c r="DO41" s="533"/>
      <c r="DP41" s="533"/>
      <c r="DQ41" s="533"/>
      <c r="DR41" s="534"/>
      <c r="DS41" s="527"/>
      <c r="DT41" s="533"/>
      <c r="DU41" s="533"/>
      <c r="DV41" s="533"/>
      <c r="DW41" s="533"/>
      <c r="DX41" s="533"/>
      <c r="DY41" s="534"/>
      <c r="DZ41" s="527"/>
      <c r="EA41" s="533"/>
      <c r="EB41" s="533"/>
      <c r="EC41" s="533"/>
      <c r="ED41" s="533"/>
      <c r="EE41" s="533"/>
      <c r="EF41" s="534"/>
      <c r="EG41" s="533"/>
      <c r="EH41" s="534"/>
      <c r="EI41" s="533"/>
      <c r="EJ41" s="532"/>
    </row>
    <row r="42" spans="1:140" outlineLevel="1" x14ac:dyDescent="0.2">
      <c r="A42" s="489" t="s">
        <v>77</v>
      </c>
      <c r="B42" s="33" t="s">
        <v>929</v>
      </c>
      <c r="C42" s="170" t="s">
        <v>1670</v>
      </c>
      <c r="D42" s="112" t="s">
        <v>1699</v>
      </c>
      <c r="E42" s="485" t="s">
        <v>534</v>
      </c>
      <c r="F42" s="487">
        <v>1</v>
      </c>
      <c r="G42" s="561"/>
      <c r="H42" s="486">
        <f t="shared" ref="H42" si="6">ROUND(IFERROR(F42*G42," - "),2)</f>
        <v>0</v>
      </c>
      <c r="I42" s="78" t="e">
        <f>H42/$G$65</f>
        <v>#DIV/0!</v>
      </c>
      <c r="J42" s="462"/>
      <c r="K42" s="527"/>
      <c r="L42" s="533"/>
      <c r="M42" s="533"/>
      <c r="N42" s="533"/>
      <c r="O42" s="533"/>
      <c r="P42" s="533"/>
      <c r="Q42" s="534"/>
      <c r="R42" s="527"/>
      <c r="S42" s="533"/>
      <c r="T42" s="533"/>
      <c r="U42" s="533"/>
      <c r="V42" s="533"/>
      <c r="W42" s="533"/>
      <c r="X42" s="534"/>
      <c r="Y42" s="527"/>
      <c r="Z42" s="533"/>
      <c r="AA42" s="533"/>
      <c r="AB42" s="533"/>
      <c r="AC42" s="533"/>
      <c r="AD42" s="533"/>
      <c r="AE42" s="534"/>
      <c r="AF42" s="527"/>
      <c r="AG42" s="533"/>
      <c r="AH42" s="533"/>
      <c r="AI42" s="533"/>
      <c r="AJ42" s="533"/>
      <c r="AK42" s="533"/>
      <c r="AL42" s="534"/>
      <c r="AM42" s="527"/>
      <c r="AN42" s="533"/>
      <c r="AO42" s="533"/>
      <c r="AP42" s="533"/>
      <c r="AQ42" s="533"/>
      <c r="AR42" s="533"/>
      <c r="AS42" s="534"/>
      <c r="AT42" s="527"/>
      <c r="AU42" s="533"/>
      <c r="AV42" s="533"/>
      <c r="AW42" s="533"/>
      <c r="AX42" s="533"/>
      <c r="AY42" s="533"/>
      <c r="AZ42" s="534"/>
      <c r="BA42" s="527"/>
      <c r="BB42" s="533"/>
      <c r="BC42" s="533"/>
      <c r="BD42" s="533"/>
      <c r="BE42" s="533"/>
      <c r="BF42" s="533"/>
      <c r="BG42" s="534"/>
      <c r="BH42" s="527"/>
      <c r="BI42" s="533"/>
      <c r="BJ42" s="533"/>
      <c r="BK42" s="533"/>
      <c r="BL42" s="533"/>
      <c r="BM42" s="533"/>
      <c r="BN42" s="534"/>
      <c r="BO42" s="527"/>
      <c r="BP42" s="533"/>
      <c r="BQ42" s="533"/>
      <c r="BR42" s="533"/>
      <c r="BS42" s="533"/>
      <c r="BT42" s="533"/>
      <c r="BU42" s="534"/>
      <c r="BV42" s="527"/>
      <c r="BW42" s="533"/>
      <c r="BX42" s="533"/>
      <c r="BY42" s="533"/>
      <c r="BZ42" s="533"/>
      <c r="CA42" s="533"/>
      <c r="CB42" s="534"/>
      <c r="CC42" s="527"/>
      <c r="CD42" s="533"/>
      <c r="CE42" s="533"/>
      <c r="CF42" s="533"/>
      <c r="CG42" s="533"/>
      <c r="CH42" s="533"/>
      <c r="CI42" s="534"/>
      <c r="CJ42" s="527"/>
      <c r="CK42" s="533"/>
      <c r="CL42" s="533"/>
      <c r="CM42" s="533"/>
      <c r="CN42" s="533"/>
      <c r="CO42" s="533"/>
      <c r="CP42" s="534"/>
      <c r="CQ42" s="527"/>
      <c r="CR42" s="533"/>
      <c r="CS42" s="533"/>
      <c r="CT42" s="533"/>
      <c r="CU42" s="533"/>
      <c r="CV42" s="533"/>
      <c r="CW42" s="534"/>
      <c r="CX42" s="527"/>
      <c r="CY42" s="533"/>
      <c r="CZ42" s="533"/>
      <c r="DA42" s="533"/>
      <c r="DB42" s="533"/>
      <c r="DC42" s="533"/>
      <c r="DD42" s="534"/>
      <c r="DE42" s="527"/>
      <c r="DF42" s="533"/>
      <c r="DG42" s="533"/>
      <c r="DH42" s="533"/>
      <c r="DI42" s="533"/>
      <c r="DJ42" s="533"/>
      <c r="DK42" s="534"/>
      <c r="DL42" s="527"/>
      <c r="DM42" s="533"/>
      <c r="DN42" s="533"/>
      <c r="DO42" s="533"/>
      <c r="DP42" s="533"/>
      <c r="DQ42" s="533"/>
      <c r="DR42" s="534"/>
      <c r="DS42" s="527"/>
      <c r="DT42" s="533"/>
      <c r="DU42" s="533"/>
      <c r="DV42" s="533"/>
      <c r="DW42" s="533"/>
      <c r="DX42" s="533"/>
      <c r="DY42" s="534"/>
      <c r="DZ42" s="527"/>
      <c r="EA42" s="533"/>
      <c r="EB42" s="533"/>
      <c r="EC42" s="533"/>
      <c r="ED42" s="533"/>
      <c r="EE42" s="533"/>
      <c r="EF42" s="534"/>
      <c r="EG42" s="533"/>
      <c r="EH42" s="534"/>
      <c r="EI42" s="533"/>
      <c r="EJ42" s="532"/>
    </row>
    <row r="43" spans="1:140" outlineLevel="1" x14ac:dyDescent="0.2">
      <c r="A43" s="489" t="s">
        <v>78</v>
      </c>
      <c r="B43" s="33" t="s">
        <v>930</v>
      </c>
      <c r="C43" s="170" t="s">
        <v>1670</v>
      </c>
      <c r="D43" s="112" t="s">
        <v>931</v>
      </c>
      <c r="E43" s="485" t="s">
        <v>534</v>
      </c>
      <c r="F43" s="487">
        <v>1</v>
      </c>
      <c r="G43" s="561"/>
      <c r="H43" s="486">
        <f t="shared" ref="H43:H52" si="7">ROUND(IFERROR(F43*G43," - "),2)</f>
        <v>0</v>
      </c>
      <c r="I43" s="78" t="e">
        <f t="shared" ref="I43:I52" si="8">H43/$G$65</f>
        <v>#DIV/0!</v>
      </c>
      <c r="J43" s="462"/>
      <c r="K43" s="527"/>
      <c r="L43" s="533"/>
      <c r="M43" s="533"/>
      <c r="N43" s="533"/>
      <c r="O43" s="533"/>
      <c r="P43" s="533"/>
      <c r="Q43" s="534"/>
      <c r="R43" s="527"/>
      <c r="S43" s="533"/>
      <c r="T43" s="533"/>
      <c r="U43" s="533"/>
      <c r="V43" s="533"/>
      <c r="W43" s="533"/>
      <c r="X43" s="534"/>
      <c r="Y43" s="527"/>
      <c r="Z43" s="533"/>
      <c r="AA43" s="533"/>
      <c r="AB43" s="533"/>
      <c r="AC43" s="533"/>
      <c r="AD43" s="533"/>
      <c r="AE43" s="534"/>
      <c r="AF43" s="527"/>
      <c r="AG43" s="533"/>
      <c r="AH43" s="533"/>
      <c r="AI43" s="533"/>
      <c r="AJ43" s="533"/>
      <c r="AK43" s="533"/>
      <c r="AL43" s="534"/>
      <c r="AM43" s="527"/>
      <c r="AN43" s="533"/>
      <c r="AO43" s="533"/>
      <c r="AP43" s="533"/>
      <c r="AQ43" s="533"/>
      <c r="AR43" s="533"/>
      <c r="AS43" s="534"/>
      <c r="AT43" s="527"/>
      <c r="AU43" s="533"/>
      <c r="AV43" s="533"/>
      <c r="AW43" s="533"/>
      <c r="AX43" s="533"/>
      <c r="AY43" s="533"/>
      <c r="AZ43" s="534"/>
      <c r="BA43" s="527"/>
      <c r="BB43" s="533"/>
      <c r="BC43" s="533"/>
      <c r="BD43" s="533"/>
      <c r="BE43" s="533"/>
      <c r="BF43" s="533"/>
      <c r="BG43" s="534"/>
      <c r="BH43" s="527"/>
      <c r="BI43" s="533"/>
      <c r="BJ43" s="533"/>
      <c r="BK43" s="533"/>
      <c r="BL43" s="533"/>
      <c r="BM43" s="533"/>
      <c r="BN43" s="534"/>
      <c r="BO43" s="527"/>
      <c r="BP43" s="533"/>
      <c r="BQ43" s="533"/>
      <c r="BR43" s="533"/>
      <c r="BS43" s="533"/>
      <c r="BT43" s="533"/>
      <c r="BU43" s="534"/>
      <c r="BV43" s="527"/>
      <c r="BW43" s="533"/>
      <c r="BX43" s="533"/>
      <c r="BY43" s="533"/>
      <c r="BZ43" s="533"/>
      <c r="CA43" s="533"/>
      <c r="CB43" s="534"/>
      <c r="CC43" s="527"/>
      <c r="CD43" s="533"/>
      <c r="CE43" s="533"/>
      <c r="CF43" s="533"/>
      <c r="CG43" s="533"/>
      <c r="CH43" s="533"/>
      <c r="CI43" s="534"/>
      <c r="CJ43" s="527"/>
      <c r="CK43" s="533"/>
      <c r="CL43" s="533"/>
      <c r="CM43" s="533"/>
      <c r="CN43" s="533"/>
      <c r="CO43" s="533"/>
      <c r="CP43" s="534"/>
      <c r="CQ43" s="527"/>
      <c r="CR43" s="533"/>
      <c r="CS43" s="533"/>
      <c r="CT43" s="533"/>
      <c r="CU43" s="533"/>
      <c r="CV43" s="533"/>
      <c r="CW43" s="534"/>
      <c r="CX43" s="527"/>
      <c r="CY43" s="533"/>
      <c r="CZ43" s="533"/>
      <c r="DA43" s="533"/>
      <c r="DB43" s="533"/>
      <c r="DC43" s="533"/>
      <c r="DD43" s="534"/>
      <c r="DE43" s="527"/>
      <c r="DF43" s="533"/>
      <c r="DG43" s="533"/>
      <c r="DH43" s="533"/>
      <c r="DI43" s="533"/>
      <c r="DJ43" s="533"/>
      <c r="DK43" s="534"/>
      <c r="DL43" s="527"/>
      <c r="DM43" s="533"/>
      <c r="DN43" s="533"/>
      <c r="DO43" s="533"/>
      <c r="DP43" s="533"/>
      <c r="DQ43" s="533"/>
      <c r="DR43" s="534"/>
      <c r="DS43" s="527"/>
      <c r="DT43" s="533"/>
      <c r="DU43" s="533"/>
      <c r="DV43" s="533"/>
      <c r="DW43" s="533"/>
      <c r="DX43" s="533"/>
      <c r="DY43" s="534"/>
      <c r="DZ43" s="527"/>
      <c r="EA43" s="533"/>
      <c r="EB43" s="533"/>
      <c r="EC43" s="533"/>
      <c r="ED43" s="533"/>
      <c r="EE43" s="533"/>
      <c r="EF43" s="534"/>
      <c r="EG43" s="533"/>
      <c r="EH43" s="534"/>
      <c r="EI43" s="533"/>
      <c r="EJ43" s="532"/>
    </row>
    <row r="44" spans="1:140" outlineLevel="1" x14ac:dyDescent="0.2">
      <c r="A44" s="489" t="s">
        <v>79</v>
      </c>
      <c r="B44" s="33" t="s">
        <v>926</v>
      </c>
      <c r="C44" s="170" t="s">
        <v>1670</v>
      </c>
      <c r="D44" s="112" t="s">
        <v>959</v>
      </c>
      <c r="E44" s="485" t="s">
        <v>534</v>
      </c>
      <c r="F44" s="487">
        <v>54</v>
      </c>
      <c r="G44" s="561"/>
      <c r="H44" s="486">
        <f t="shared" si="7"/>
        <v>0</v>
      </c>
      <c r="I44" s="78" t="e">
        <f t="shared" si="8"/>
        <v>#DIV/0!</v>
      </c>
      <c r="J44" s="462"/>
      <c r="K44" s="527"/>
      <c r="L44" s="533"/>
      <c r="M44" s="533"/>
      <c r="N44" s="533"/>
      <c r="O44" s="533"/>
      <c r="P44" s="533"/>
      <c r="Q44" s="534"/>
      <c r="R44" s="527"/>
      <c r="S44" s="533"/>
      <c r="T44" s="533"/>
      <c r="U44" s="533"/>
      <c r="V44" s="533"/>
      <c r="W44" s="533"/>
      <c r="X44" s="534"/>
      <c r="Y44" s="527"/>
      <c r="Z44" s="533"/>
      <c r="AA44" s="533"/>
      <c r="AB44" s="533"/>
      <c r="AC44" s="533"/>
      <c r="AD44" s="533"/>
      <c r="AE44" s="534"/>
      <c r="AF44" s="527"/>
      <c r="AG44" s="533"/>
      <c r="AH44" s="533"/>
      <c r="AI44" s="533"/>
      <c r="AJ44" s="533"/>
      <c r="AK44" s="533"/>
      <c r="AL44" s="534"/>
      <c r="AM44" s="527"/>
      <c r="AN44" s="533"/>
      <c r="AO44" s="533"/>
      <c r="AP44" s="533"/>
      <c r="AQ44" s="533"/>
      <c r="AR44" s="533"/>
      <c r="AS44" s="534"/>
      <c r="AT44" s="527"/>
      <c r="AU44" s="533"/>
      <c r="AV44" s="533"/>
      <c r="AW44" s="533"/>
      <c r="AX44" s="533"/>
      <c r="AY44" s="533"/>
      <c r="AZ44" s="534"/>
      <c r="BA44" s="527"/>
      <c r="BB44" s="533"/>
      <c r="BC44" s="533"/>
      <c r="BD44" s="533"/>
      <c r="BE44" s="533"/>
      <c r="BF44" s="533"/>
      <c r="BG44" s="534"/>
      <c r="BH44" s="527"/>
      <c r="BI44" s="533"/>
      <c r="BJ44" s="533"/>
      <c r="BK44" s="533"/>
      <c r="BL44" s="533"/>
      <c r="BM44" s="533"/>
      <c r="BN44" s="534"/>
      <c r="BO44" s="527"/>
      <c r="BP44" s="533"/>
      <c r="BQ44" s="533"/>
      <c r="BR44" s="533"/>
      <c r="BS44" s="533"/>
      <c r="BT44" s="533"/>
      <c r="BU44" s="534"/>
      <c r="BV44" s="527"/>
      <c r="BW44" s="533"/>
      <c r="BX44" s="533"/>
      <c r="BY44" s="533"/>
      <c r="BZ44" s="533"/>
      <c r="CA44" s="533"/>
      <c r="CB44" s="534"/>
      <c r="CC44" s="527"/>
      <c r="CD44" s="533"/>
      <c r="CE44" s="533"/>
      <c r="CF44" s="533"/>
      <c r="CG44" s="533"/>
      <c r="CH44" s="533"/>
      <c r="CI44" s="534"/>
      <c r="CJ44" s="527"/>
      <c r="CK44" s="533"/>
      <c r="CL44" s="533"/>
      <c r="CM44" s="533"/>
      <c r="CN44" s="533"/>
      <c r="CO44" s="533"/>
      <c r="CP44" s="534"/>
      <c r="CQ44" s="527"/>
      <c r="CR44" s="533"/>
      <c r="CS44" s="533"/>
      <c r="CT44" s="533"/>
      <c r="CU44" s="533"/>
      <c r="CV44" s="533"/>
      <c r="CW44" s="534"/>
      <c r="CX44" s="527"/>
      <c r="CY44" s="533"/>
      <c r="CZ44" s="533"/>
      <c r="DA44" s="533"/>
      <c r="DB44" s="533"/>
      <c r="DC44" s="533"/>
      <c r="DD44" s="534"/>
      <c r="DE44" s="527"/>
      <c r="DF44" s="533"/>
      <c r="DG44" s="533"/>
      <c r="DH44" s="533"/>
      <c r="DI44" s="533"/>
      <c r="DJ44" s="533"/>
      <c r="DK44" s="534"/>
      <c r="DL44" s="527"/>
      <c r="DM44" s="533"/>
      <c r="DN44" s="533"/>
      <c r="DO44" s="533"/>
      <c r="DP44" s="533"/>
      <c r="DQ44" s="533"/>
      <c r="DR44" s="534"/>
      <c r="DS44" s="527"/>
      <c r="DT44" s="533"/>
      <c r="DU44" s="533"/>
      <c r="DV44" s="533"/>
      <c r="DW44" s="533"/>
      <c r="DX44" s="533"/>
      <c r="DY44" s="534"/>
      <c r="DZ44" s="527"/>
      <c r="EA44" s="533"/>
      <c r="EB44" s="533"/>
      <c r="EC44" s="533"/>
      <c r="ED44" s="533"/>
      <c r="EE44" s="533"/>
      <c r="EF44" s="534"/>
      <c r="EG44" s="533"/>
      <c r="EH44" s="534"/>
      <c r="EI44" s="533"/>
      <c r="EJ44" s="532"/>
    </row>
    <row r="45" spans="1:140" outlineLevel="1" x14ac:dyDescent="0.2">
      <c r="A45" s="489" t="s">
        <v>80</v>
      </c>
      <c r="B45" s="33" t="s">
        <v>878</v>
      </c>
      <c r="C45" s="170" t="s">
        <v>1670</v>
      </c>
      <c r="D45" s="112" t="s">
        <v>879</v>
      </c>
      <c r="E45" s="485" t="s">
        <v>537</v>
      </c>
      <c r="F45" s="487">
        <v>1830.26</v>
      </c>
      <c r="G45" s="561"/>
      <c r="H45" s="486">
        <f t="shared" si="7"/>
        <v>0</v>
      </c>
      <c r="I45" s="78" t="e">
        <f t="shared" si="8"/>
        <v>#DIV/0!</v>
      </c>
      <c r="J45" s="462"/>
      <c r="K45" s="527"/>
      <c r="L45" s="533"/>
      <c r="M45" s="533"/>
      <c r="N45" s="533"/>
      <c r="O45" s="533"/>
      <c r="P45" s="533"/>
      <c r="Q45" s="534"/>
      <c r="R45" s="527"/>
      <c r="S45" s="533"/>
      <c r="T45" s="533"/>
      <c r="U45" s="533"/>
      <c r="V45" s="533"/>
      <c r="W45" s="533"/>
      <c r="X45" s="534"/>
      <c r="Y45" s="527"/>
      <c r="Z45" s="533"/>
      <c r="AA45" s="533"/>
      <c r="AB45" s="533"/>
      <c r="AC45" s="533"/>
      <c r="AD45" s="533"/>
      <c r="AE45" s="534"/>
      <c r="AF45" s="527"/>
      <c r="AG45" s="533"/>
      <c r="AH45" s="533"/>
      <c r="AI45" s="533"/>
      <c r="AJ45" s="533"/>
      <c r="AK45" s="533"/>
      <c r="AL45" s="534"/>
      <c r="AM45" s="527"/>
      <c r="AN45" s="533"/>
      <c r="AO45" s="533"/>
      <c r="AP45" s="533"/>
      <c r="AQ45" s="533"/>
      <c r="AR45" s="533"/>
      <c r="AS45" s="534"/>
      <c r="AT45" s="527"/>
      <c r="AU45" s="533"/>
      <c r="AV45" s="533"/>
      <c r="AW45" s="533"/>
      <c r="AX45" s="533"/>
      <c r="AY45" s="533"/>
      <c r="AZ45" s="534"/>
      <c r="BA45" s="527"/>
      <c r="BB45" s="533"/>
      <c r="BC45" s="533"/>
      <c r="BD45" s="533"/>
      <c r="BE45" s="533"/>
      <c r="BF45" s="533"/>
      <c r="BG45" s="534"/>
      <c r="BH45" s="527"/>
      <c r="BI45" s="533"/>
      <c r="BJ45" s="533"/>
      <c r="BK45" s="533"/>
      <c r="BL45" s="533"/>
      <c r="BM45" s="533"/>
      <c r="BN45" s="534"/>
      <c r="BO45" s="527"/>
      <c r="BP45" s="533"/>
      <c r="BQ45" s="533"/>
      <c r="BR45" s="533"/>
      <c r="BS45" s="533"/>
      <c r="BT45" s="533"/>
      <c r="BU45" s="534"/>
      <c r="BV45" s="527"/>
      <c r="BW45" s="533"/>
      <c r="BX45" s="533"/>
      <c r="BY45" s="533"/>
      <c r="BZ45" s="533"/>
      <c r="CA45" s="533"/>
      <c r="CB45" s="534"/>
      <c r="CC45" s="527"/>
      <c r="CD45" s="533"/>
      <c r="CE45" s="533"/>
      <c r="CF45" s="533"/>
      <c r="CG45" s="533"/>
      <c r="CH45" s="533"/>
      <c r="CI45" s="534"/>
      <c r="CJ45" s="527"/>
      <c r="CK45" s="533"/>
      <c r="CL45" s="533"/>
      <c r="CM45" s="533"/>
      <c r="CN45" s="533"/>
      <c r="CO45" s="533"/>
      <c r="CP45" s="534"/>
      <c r="CQ45" s="527"/>
      <c r="CR45" s="533"/>
      <c r="CS45" s="533"/>
      <c r="CT45" s="533"/>
      <c r="CU45" s="533"/>
      <c r="CV45" s="533"/>
      <c r="CW45" s="534"/>
      <c r="CX45" s="527"/>
      <c r="CY45" s="533"/>
      <c r="CZ45" s="533"/>
      <c r="DA45" s="533"/>
      <c r="DB45" s="533"/>
      <c r="DC45" s="533"/>
      <c r="DD45" s="534"/>
      <c r="DE45" s="527"/>
      <c r="DF45" s="533"/>
      <c r="DG45" s="533"/>
      <c r="DH45" s="533"/>
      <c r="DI45" s="533"/>
      <c r="DJ45" s="533"/>
      <c r="DK45" s="534"/>
      <c r="DL45" s="527"/>
      <c r="DM45" s="533"/>
      <c r="DN45" s="533"/>
      <c r="DO45" s="533"/>
      <c r="DP45" s="533"/>
      <c r="DQ45" s="533"/>
      <c r="DR45" s="534"/>
      <c r="DS45" s="527"/>
      <c r="DT45" s="533"/>
      <c r="DU45" s="533"/>
      <c r="DV45" s="533"/>
      <c r="DW45" s="533"/>
      <c r="DX45" s="533"/>
      <c r="DY45" s="534"/>
      <c r="DZ45" s="527"/>
      <c r="EA45" s="533"/>
      <c r="EB45" s="533"/>
      <c r="EC45" s="533"/>
      <c r="ED45" s="533"/>
      <c r="EE45" s="533"/>
      <c r="EF45" s="534"/>
      <c r="EG45" s="533"/>
      <c r="EH45" s="534"/>
      <c r="EI45" s="533"/>
      <c r="EJ45" s="532"/>
    </row>
    <row r="46" spans="1:140" outlineLevel="1" x14ac:dyDescent="0.2">
      <c r="A46" s="489" t="s">
        <v>82</v>
      </c>
      <c r="B46" s="33" t="s">
        <v>1698</v>
      </c>
      <c r="C46" s="170" t="s">
        <v>1669</v>
      </c>
      <c r="D46" s="112" t="s">
        <v>954</v>
      </c>
      <c r="E46" s="485" t="s">
        <v>955</v>
      </c>
      <c r="F46" s="487">
        <v>1</v>
      </c>
      <c r="G46" s="561"/>
      <c r="H46" s="486">
        <f t="shared" si="7"/>
        <v>0</v>
      </c>
      <c r="I46" s="78" t="e">
        <f t="shared" si="8"/>
        <v>#DIV/0!</v>
      </c>
      <c r="J46" s="462"/>
      <c r="K46" s="527"/>
      <c r="L46" s="533"/>
      <c r="M46" s="533"/>
      <c r="N46" s="533"/>
      <c r="O46" s="533"/>
      <c r="P46" s="533"/>
      <c r="Q46" s="534"/>
      <c r="R46" s="527"/>
      <c r="S46" s="533"/>
      <c r="T46" s="533"/>
      <c r="U46" s="533"/>
      <c r="V46" s="533"/>
      <c r="W46" s="533"/>
      <c r="X46" s="534"/>
      <c r="Y46" s="527"/>
      <c r="Z46" s="533"/>
      <c r="AA46" s="533"/>
      <c r="AB46" s="533"/>
      <c r="AC46" s="533"/>
      <c r="AD46" s="533"/>
      <c r="AE46" s="534"/>
      <c r="AF46" s="527"/>
      <c r="AG46" s="533"/>
      <c r="AH46" s="533"/>
      <c r="AI46" s="533"/>
      <c r="AJ46" s="533"/>
      <c r="AK46" s="533"/>
      <c r="AL46" s="534"/>
      <c r="AM46" s="527"/>
      <c r="AN46" s="533"/>
      <c r="AO46" s="533"/>
      <c r="AP46" s="533"/>
      <c r="AQ46" s="533"/>
      <c r="AR46" s="533"/>
      <c r="AS46" s="534"/>
      <c r="AT46" s="527"/>
      <c r="AU46" s="533"/>
      <c r="AV46" s="533"/>
      <c r="AW46" s="533"/>
      <c r="AX46" s="533"/>
      <c r="AY46" s="533"/>
      <c r="AZ46" s="534"/>
      <c r="BA46" s="527"/>
      <c r="BB46" s="533"/>
      <c r="BC46" s="533"/>
      <c r="BD46" s="533"/>
      <c r="BE46" s="533"/>
      <c r="BF46" s="533"/>
      <c r="BG46" s="534"/>
      <c r="BH46" s="527"/>
      <c r="BI46" s="533"/>
      <c r="BJ46" s="533"/>
      <c r="BK46" s="533"/>
      <c r="BL46" s="533"/>
      <c r="BM46" s="533"/>
      <c r="BN46" s="534"/>
      <c r="BO46" s="527"/>
      <c r="BP46" s="533"/>
      <c r="BQ46" s="533"/>
      <c r="BR46" s="533"/>
      <c r="BS46" s="533"/>
      <c r="BT46" s="533"/>
      <c r="BU46" s="534"/>
      <c r="BV46" s="527"/>
      <c r="BW46" s="533"/>
      <c r="BX46" s="533"/>
      <c r="BY46" s="533"/>
      <c r="BZ46" s="533"/>
      <c r="CA46" s="533"/>
      <c r="CB46" s="534"/>
      <c r="CC46" s="527"/>
      <c r="CD46" s="533"/>
      <c r="CE46" s="533"/>
      <c r="CF46" s="533"/>
      <c r="CG46" s="533"/>
      <c r="CH46" s="533"/>
      <c r="CI46" s="534"/>
      <c r="CJ46" s="527"/>
      <c r="CK46" s="533"/>
      <c r="CL46" s="533"/>
      <c r="CM46" s="533"/>
      <c r="CN46" s="533"/>
      <c r="CO46" s="533"/>
      <c r="CP46" s="534"/>
      <c r="CQ46" s="527"/>
      <c r="CR46" s="533"/>
      <c r="CS46" s="533"/>
      <c r="CT46" s="533"/>
      <c r="CU46" s="533"/>
      <c r="CV46" s="533"/>
      <c r="CW46" s="534"/>
      <c r="CX46" s="527"/>
      <c r="CY46" s="533"/>
      <c r="CZ46" s="533"/>
      <c r="DA46" s="533"/>
      <c r="DB46" s="533"/>
      <c r="DC46" s="533"/>
      <c r="DD46" s="534"/>
      <c r="DE46" s="527"/>
      <c r="DF46" s="533"/>
      <c r="DG46" s="533"/>
      <c r="DH46" s="533"/>
      <c r="DI46" s="533"/>
      <c r="DJ46" s="533"/>
      <c r="DK46" s="534"/>
      <c r="DL46" s="527"/>
      <c r="DM46" s="533"/>
      <c r="DN46" s="533"/>
      <c r="DO46" s="533"/>
      <c r="DP46" s="533"/>
      <c r="DQ46" s="533"/>
      <c r="DR46" s="534"/>
      <c r="DS46" s="527"/>
      <c r="DT46" s="533"/>
      <c r="DU46" s="533"/>
      <c r="DV46" s="533"/>
      <c r="DW46" s="533"/>
      <c r="DX46" s="533"/>
      <c r="DY46" s="534"/>
      <c r="DZ46" s="527"/>
      <c r="EA46" s="533"/>
      <c r="EB46" s="533"/>
      <c r="EC46" s="533"/>
      <c r="ED46" s="533"/>
      <c r="EE46" s="533"/>
      <c r="EF46" s="534"/>
      <c r="EG46" s="533"/>
      <c r="EH46" s="534"/>
      <c r="EI46" s="533"/>
      <c r="EJ46" s="532"/>
    </row>
    <row r="47" spans="1:140" outlineLevel="1" x14ac:dyDescent="0.2">
      <c r="A47" s="489" t="s">
        <v>783</v>
      </c>
      <c r="B47" s="33" t="s">
        <v>912</v>
      </c>
      <c r="C47" s="170" t="s">
        <v>1670</v>
      </c>
      <c r="D47" s="112" t="s">
        <v>913</v>
      </c>
      <c r="E47" s="485" t="s">
        <v>534</v>
      </c>
      <c r="F47" s="487">
        <v>1</v>
      </c>
      <c r="G47" s="561"/>
      <c r="H47" s="486">
        <f t="shared" si="7"/>
        <v>0</v>
      </c>
      <c r="I47" s="78" t="e">
        <f t="shared" si="8"/>
        <v>#DIV/0!</v>
      </c>
      <c r="J47" s="462"/>
      <c r="K47" s="527"/>
      <c r="L47" s="533"/>
      <c r="M47" s="533"/>
      <c r="N47" s="533"/>
      <c r="O47" s="533"/>
      <c r="P47" s="533"/>
      <c r="Q47" s="534"/>
      <c r="R47" s="527"/>
      <c r="S47" s="533"/>
      <c r="T47" s="533"/>
      <c r="U47" s="533"/>
      <c r="V47" s="533"/>
      <c r="W47" s="533"/>
      <c r="X47" s="534"/>
      <c r="Y47" s="527"/>
      <c r="Z47" s="533"/>
      <c r="AA47" s="533"/>
      <c r="AB47" s="533"/>
      <c r="AC47" s="533"/>
      <c r="AD47" s="533"/>
      <c r="AE47" s="534"/>
      <c r="AF47" s="527"/>
      <c r="AG47" s="533"/>
      <c r="AH47" s="533"/>
      <c r="AI47" s="533"/>
      <c r="AJ47" s="533"/>
      <c r="AK47" s="533"/>
      <c r="AL47" s="534"/>
      <c r="AM47" s="527"/>
      <c r="AN47" s="533"/>
      <c r="AO47" s="533"/>
      <c r="AP47" s="533"/>
      <c r="AQ47" s="533"/>
      <c r="AR47" s="533"/>
      <c r="AS47" s="534"/>
      <c r="AT47" s="527"/>
      <c r="AU47" s="533"/>
      <c r="AV47" s="533"/>
      <c r="AW47" s="533"/>
      <c r="AX47" s="533"/>
      <c r="AY47" s="533"/>
      <c r="AZ47" s="534"/>
      <c r="BA47" s="527"/>
      <c r="BB47" s="533"/>
      <c r="BC47" s="533"/>
      <c r="BD47" s="533"/>
      <c r="BE47" s="533"/>
      <c r="BF47" s="533"/>
      <c r="BG47" s="534"/>
      <c r="BH47" s="527"/>
      <c r="BI47" s="533"/>
      <c r="BJ47" s="533"/>
      <c r="BK47" s="533"/>
      <c r="BL47" s="533"/>
      <c r="BM47" s="533"/>
      <c r="BN47" s="534"/>
      <c r="BO47" s="527"/>
      <c r="BP47" s="533"/>
      <c r="BQ47" s="533"/>
      <c r="BR47" s="533"/>
      <c r="BS47" s="533"/>
      <c r="BT47" s="533"/>
      <c r="BU47" s="534"/>
      <c r="BV47" s="527"/>
      <c r="BW47" s="533"/>
      <c r="BX47" s="533"/>
      <c r="BY47" s="533"/>
      <c r="BZ47" s="533"/>
      <c r="CA47" s="533"/>
      <c r="CB47" s="534"/>
      <c r="CC47" s="527"/>
      <c r="CD47" s="533"/>
      <c r="CE47" s="533"/>
      <c r="CF47" s="533"/>
      <c r="CG47" s="533"/>
      <c r="CH47" s="533"/>
      <c r="CI47" s="534"/>
      <c r="CJ47" s="527"/>
      <c r="CK47" s="533"/>
      <c r="CL47" s="533"/>
      <c r="CM47" s="533"/>
      <c r="CN47" s="533"/>
      <c r="CO47" s="533"/>
      <c r="CP47" s="534"/>
      <c r="CQ47" s="527"/>
      <c r="CR47" s="533"/>
      <c r="CS47" s="533"/>
      <c r="CT47" s="533"/>
      <c r="CU47" s="533"/>
      <c r="CV47" s="533"/>
      <c r="CW47" s="534"/>
      <c r="CX47" s="527"/>
      <c r="CY47" s="533"/>
      <c r="CZ47" s="533"/>
      <c r="DA47" s="533"/>
      <c r="DB47" s="533"/>
      <c r="DC47" s="533"/>
      <c r="DD47" s="534"/>
      <c r="DE47" s="527"/>
      <c r="DF47" s="533"/>
      <c r="DG47" s="533"/>
      <c r="DH47" s="533"/>
      <c r="DI47" s="533"/>
      <c r="DJ47" s="533"/>
      <c r="DK47" s="534"/>
      <c r="DL47" s="527"/>
      <c r="DM47" s="533"/>
      <c r="DN47" s="533"/>
      <c r="DO47" s="533"/>
      <c r="DP47" s="533"/>
      <c r="DQ47" s="533"/>
      <c r="DR47" s="534"/>
      <c r="DS47" s="527"/>
      <c r="DT47" s="533"/>
      <c r="DU47" s="533"/>
      <c r="DV47" s="533"/>
      <c r="DW47" s="533"/>
      <c r="DX47" s="533"/>
      <c r="DY47" s="534"/>
      <c r="DZ47" s="527"/>
      <c r="EA47" s="533"/>
      <c r="EB47" s="533"/>
      <c r="EC47" s="533"/>
      <c r="ED47" s="533"/>
      <c r="EE47" s="533"/>
      <c r="EF47" s="534"/>
      <c r="EG47" s="533"/>
      <c r="EH47" s="534"/>
      <c r="EI47" s="533"/>
      <c r="EJ47" s="532"/>
    </row>
    <row r="48" spans="1:140" outlineLevel="1" x14ac:dyDescent="0.2">
      <c r="A48" s="489" t="s">
        <v>1029</v>
      </c>
      <c r="B48" s="33" t="s">
        <v>927</v>
      </c>
      <c r="C48" s="170" t="s">
        <v>1670</v>
      </c>
      <c r="D48" s="112" t="s">
        <v>928</v>
      </c>
      <c r="E48" s="485" t="s">
        <v>534</v>
      </c>
      <c r="F48" s="487">
        <v>2</v>
      </c>
      <c r="G48" s="561"/>
      <c r="H48" s="486">
        <f t="shared" si="7"/>
        <v>0</v>
      </c>
      <c r="I48" s="78" t="e">
        <f t="shared" si="8"/>
        <v>#DIV/0!</v>
      </c>
      <c r="J48" s="462"/>
      <c r="K48" s="527"/>
      <c r="L48" s="533"/>
      <c r="M48" s="533"/>
      <c r="N48" s="533"/>
      <c r="O48" s="533"/>
      <c r="P48" s="533"/>
      <c r="Q48" s="534"/>
      <c r="R48" s="527"/>
      <c r="S48" s="533"/>
      <c r="T48" s="533"/>
      <c r="U48" s="533"/>
      <c r="V48" s="533"/>
      <c r="W48" s="533"/>
      <c r="X48" s="534"/>
      <c r="Y48" s="527"/>
      <c r="Z48" s="533"/>
      <c r="AA48" s="533"/>
      <c r="AB48" s="533"/>
      <c r="AC48" s="533"/>
      <c r="AD48" s="533"/>
      <c r="AE48" s="534"/>
      <c r="AF48" s="527"/>
      <c r="AG48" s="533"/>
      <c r="AH48" s="533"/>
      <c r="AI48" s="533"/>
      <c r="AJ48" s="533"/>
      <c r="AK48" s="533"/>
      <c r="AL48" s="534"/>
      <c r="AM48" s="527"/>
      <c r="AN48" s="533"/>
      <c r="AO48" s="533"/>
      <c r="AP48" s="533"/>
      <c r="AQ48" s="533"/>
      <c r="AR48" s="533"/>
      <c r="AS48" s="534"/>
      <c r="AT48" s="527"/>
      <c r="AU48" s="533"/>
      <c r="AV48" s="533"/>
      <c r="AW48" s="533"/>
      <c r="AX48" s="533"/>
      <c r="AY48" s="533"/>
      <c r="AZ48" s="534"/>
      <c r="BA48" s="527"/>
      <c r="BB48" s="533"/>
      <c r="BC48" s="533"/>
      <c r="BD48" s="533"/>
      <c r="BE48" s="533"/>
      <c r="BF48" s="533"/>
      <c r="BG48" s="534"/>
      <c r="BH48" s="527"/>
      <c r="BI48" s="533"/>
      <c r="BJ48" s="533"/>
      <c r="BK48" s="533"/>
      <c r="BL48" s="533"/>
      <c r="BM48" s="533"/>
      <c r="BN48" s="534"/>
      <c r="BO48" s="527"/>
      <c r="BP48" s="533"/>
      <c r="BQ48" s="533"/>
      <c r="BR48" s="533"/>
      <c r="BS48" s="533"/>
      <c r="BT48" s="533"/>
      <c r="BU48" s="534"/>
      <c r="BV48" s="527"/>
      <c r="BW48" s="533"/>
      <c r="BX48" s="533"/>
      <c r="BY48" s="533"/>
      <c r="BZ48" s="533"/>
      <c r="CA48" s="533"/>
      <c r="CB48" s="534"/>
      <c r="CC48" s="527"/>
      <c r="CD48" s="533"/>
      <c r="CE48" s="533"/>
      <c r="CF48" s="533"/>
      <c r="CG48" s="533"/>
      <c r="CH48" s="533"/>
      <c r="CI48" s="534"/>
      <c r="CJ48" s="527"/>
      <c r="CK48" s="533"/>
      <c r="CL48" s="533"/>
      <c r="CM48" s="533"/>
      <c r="CN48" s="533"/>
      <c r="CO48" s="533"/>
      <c r="CP48" s="534"/>
      <c r="CQ48" s="527"/>
      <c r="CR48" s="533"/>
      <c r="CS48" s="533"/>
      <c r="CT48" s="533"/>
      <c r="CU48" s="533"/>
      <c r="CV48" s="533"/>
      <c r="CW48" s="534"/>
      <c r="CX48" s="527"/>
      <c r="CY48" s="533"/>
      <c r="CZ48" s="533"/>
      <c r="DA48" s="533"/>
      <c r="DB48" s="533"/>
      <c r="DC48" s="533"/>
      <c r="DD48" s="534"/>
      <c r="DE48" s="527"/>
      <c r="DF48" s="533"/>
      <c r="DG48" s="533"/>
      <c r="DH48" s="533"/>
      <c r="DI48" s="533"/>
      <c r="DJ48" s="533"/>
      <c r="DK48" s="534"/>
      <c r="DL48" s="527"/>
      <c r="DM48" s="533"/>
      <c r="DN48" s="533"/>
      <c r="DO48" s="533"/>
      <c r="DP48" s="533"/>
      <c r="DQ48" s="533"/>
      <c r="DR48" s="534"/>
      <c r="DS48" s="527"/>
      <c r="DT48" s="533"/>
      <c r="DU48" s="533"/>
      <c r="DV48" s="533"/>
      <c r="DW48" s="533"/>
      <c r="DX48" s="533"/>
      <c r="DY48" s="534"/>
      <c r="DZ48" s="527"/>
      <c r="EA48" s="533"/>
      <c r="EB48" s="533"/>
      <c r="EC48" s="533"/>
      <c r="ED48" s="533"/>
      <c r="EE48" s="533"/>
      <c r="EF48" s="534"/>
      <c r="EG48" s="533"/>
      <c r="EH48" s="534"/>
      <c r="EI48" s="533"/>
      <c r="EJ48" s="532"/>
    </row>
    <row r="49" spans="1:140" ht="25.5" outlineLevel="1" x14ac:dyDescent="0.2">
      <c r="A49" s="489" t="s">
        <v>1030</v>
      </c>
      <c r="B49" s="33" t="s">
        <v>921</v>
      </c>
      <c r="C49" s="170" t="s">
        <v>1670</v>
      </c>
      <c r="D49" s="112" t="s">
        <v>1663</v>
      </c>
      <c r="E49" s="485" t="s">
        <v>534</v>
      </c>
      <c r="F49" s="487">
        <v>2</v>
      </c>
      <c r="G49" s="561"/>
      <c r="H49" s="486">
        <f t="shared" si="7"/>
        <v>0</v>
      </c>
      <c r="I49" s="78" t="e">
        <f t="shared" si="8"/>
        <v>#DIV/0!</v>
      </c>
      <c r="J49" s="462"/>
      <c r="K49" s="527"/>
      <c r="L49" s="533"/>
      <c r="M49" s="533"/>
      <c r="N49" s="533"/>
      <c r="O49" s="533"/>
      <c r="P49" s="533"/>
      <c r="Q49" s="534"/>
      <c r="R49" s="527"/>
      <c r="S49" s="533"/>
      <c r="T49" s="533"/>
      <c r="U49" s="533"/>
      <c r="V49" s="533"/>
      <c r="W49" s="533"/>
      <c r="X49" s="534"/>
      <c r="Y49" s="527"/>
      <c r="Z49" s="533"/>
      <c r="AA49" s="533"/>
      <c r="AB49" s="533"/>
      <c r="AC49" s="533"/>
      <c r="AD49" s="533"/>
      <c r="AE49" s="534"/>
      <c r="AF49" s="527"/>
      <c r="AG49" s="533"/>
      <c r="AH49" s="533"/>
      <c r="AI49" s="533"/>
      <c r="AJ49" s="533"/>
      <c r="AK49" s="533"/>
      <c r="AL49" s="534"/>
      <c r="AM49" s="527"/>
      <c r="AN49" s="533"/>
      <c r="AO49" s="533"/>
      <c r="AP49" s="533"/>
      <c r="AQ49" s="533"/>
      <c r="AR49" s="533"/>
      <c r="AS49" s="534"/>
      <c r="AT49" s="527"/>
      <c r="AU49" s="533"/>
      <c r="AV49" s="533"/>
      <c r="AW49" s="533"/>
      <c r="AX49" s="533"/>
      <c r="AY49" s="533"/>
      <c r="AZ49" s="534"/>
      <c r="BA49" s="527"/>
      <c r="BB49" s="533"/>
      <c r="BC49" s="533"/>
      <c r="BD49" s="533"/>
      <c r="BE49" s="533"/>
      <c r="BF49" s="533"/>
      <c r="BG49" s="534"/>
      <c r="BH49" s="527"/>
      <c r="BI49" s="533"/>
      <c r="BJ49" s="533"/>
      <c r="BK49" s="533"/>
      <c r="BL49" s="533"/>
      <c r="BM49" s="533"/>
      <c r="BN49" s="534"/>
      <c r="BO49" s="527"/>
      <c r="BP49" s="533"/>
      <c r="BQ49" s="533"/>
      <c r="BR49" s="533"/>
      <c r="BS49" s="533"/>
      <c r="BT49" s="533"/>
      <c r="BU49" s="534"/>
      <c r="BV49" s="527"/>
      <c r="BW49" s="533"/>
      <c r="BX49" s="533"/>
      <c r="BY49" s="533"/>
      <c r="BZ49" s="533"/>
      <c r="CA49" s="533"/>
      <c r="CB49" s="534"/>
      <c r="CC49" s="527"/>
      <c r="CD49" s="533"/>
      <c r="CE49" s="533"/>
      <c r="CF49" s="533"/>
      <c r="CG49" s="533"/>
      <c r="CH49" s="533"/>
      <c r="CI49" s="534"/>
      <c r="CJ49" s="527"/>
      <c r="CK49" s="533"/>
      <c r="CL49" s="533"/>
      <c r="CM49" s="533"/>
      <c r="CN49" s="533"/>
      <c r="CO49" s="533"/>
      <c r="CP49" s="534"/>
      <c r="CQ49" s="527"/>
      <c r="CR49" s="533"/>
      <c r="CS49" s="533"/>
      <c r="CT49" s="533"/>
      <c r="CU49" s="533"/>
      <c r="CV49" s="533"/>
      <c r="CW49" s="534"/>
      <c r="CX49" s="527"/>
      <c r="CY49" s="533"/>
      <c r="CZ49" s="533"/>
      <c r="DA49" s="533"/>
      <c r="DB49" s="533"/>
      <c r="DC49" s="533"/>
      <c r="DD49" s="534"/>
      <c r="DE49" s="527"/>
      <c r="DF49" s="533"/>
      <c r="DG49" s="533"/>
      <c r="DH49" s="533"/>
      <c r="DI49" s="533"/>
      <c r="DJ49" s="533"/>
      <c r="DK49" s="534"/>
      <c r="DL49" s="527"/>
      <c r="DM49" s="533"/>
      <c r="DN49" s="533"/>
      <c r="DO49" s="533"/>
      <c r="DP49" s="533"/>
      <c r="DQ49" s="533"/>
      <c r="DR49" s="534"/>
      <c r="DS49" s="527"/>
      <c r="DT49" s="533"/>
      <c r="DU49" s="533"/>
      <c r="DV49" s="533"/>
      <c r="DW49" s="533"/>
      <c r="DX49" s="533"/>
      <c r="DY49" s="534"/>
      <c r="DZ49" s="527"/>
      <c r="EA49" s="533"/>
      <c r="EB49" s="533"/>
      <c r="EC49" s="533"/>
      <c r="ED49" s="533"/>
      <c r="EE49" s="533"/>
      <c r="EF49" s="534"/>
      <c r="EG49" s="533"/>
      <c r="EH49" s="534"/>
      <c r="EI49" s="533"/>
      <c r="EJ49" s="532"/>
    </row>
    <row r="50" spans="1:140" outlineLevel="1" x14ac:dyDescent="0.2">
      <c r="A50" s="489" t="s">
        <v>1695</v>
      </c>
      <c r="B50" s="33" t="s">
        <v>919</v>
      </c>
      <c r="C50" s="170" t="s">
        <v>1670</v>
      </c>
      <c r="D50" s="112" t="s">
        <v>920</v>
      </c>
      <c r="E50" s="485" t="s">
        <v>534</v>
      </c>
      <c r="F50" s="487">
        <v>2</v>
      </c>
      <c r="G50" s="561"/>
      <c r="H50" s="486">
        <f t="shared" si="7"/>
        <v>0</v>
      </c>
      <c r="I50" s="78" t="e">
        <f t="shared" si="8"/>
        <v>#DIV/0!</v>
      </c>
      <c r="J50" s="462"/>
      <c r="K50" s="527"/>
      <c r="L50" s="533"/>
      <c r="M50" s="533"/>
      <c r="N50" s="533"/>
      <c r="O50" s="533"/>
      <c r="P50" s="533"/>
      <c r="Q50" s="534"/>
      <c r="R50" s="527"/>
      <c r="S50" s="533"/>
      <c r="T50" s="533"/>
      <c r="U50" s="533"/>
      <c r="V50" s="533"/>
      <c r="W50" s="533"/>
      <c r="X50" s="534"/>
      <c r="Y50" s="527"/>
      <c r="Z50" s="533"/>
      <c r="AA50" s="533"/>
      <c r="AB50" s="533"/>
      <c r="AC50" s="533"/>
      <c r="AD50" s="533"/>
      <c r="AE50" s="534"/>
      <c r="AF50" s="527"/>
      <c r="AG50" s="533"/>
      <c r="AH50" s="533"/>
      <c r="AI50" s="533"/>
      <c r="AJ50" s="533"/>
      <c r="AK50" s="533"/>
      <c r="AL50" s="534"/>
      <c r="AM50" s="527"/>
      <c r="AN50" s="533"/>
      <c r="AO50" s="533"/>
      <c r="AP50" s="533"/>
      <c r="AQ50" s="533"/>
      <c r="AR50" s="533"/>
      <c r="AS50" s="534"/>
      <c r="AT50" s="527"/>
      <c r="AU50" s="533"/>
      <c r="AV50" s="533"/>
      <c r="AW50" s="533"/>
      <c r="AX50" s="533"/>
      <c r="AY50" s="533"/>
      <c r="AZ50" s="534"/>
      <c r="BA50" s="527"/>
      <c r="BB50" s="533"/>
      <c r="BC50" s="533"/>
      <c r="BD50" s="533"/>
      <c r="BE50" s="533"/>
      <c r="BF50" s="533"/>
      <c r="BG50" s="534"/>
      <c r="BH50" s="527"/>
      <c r="BI50" s="533"/>
      <c r="BJ50" s="533"/>
      <c r="BK50" s="533"/>
      <c r="BL50" s="533"/>
      <c r="BM50" s="533"/>
      <c r="BN50" s="534"/>
      <c r="BO50" s="527"/>
      <c r="BP50" s="533"/>
      <c r="BQ50" s="533"/>
      <c r="BR50" s="533"/>
      <c r="BS50" s="533"/>
      <c r="BT50" s="533"/>
      <c r="BU50" s="534"/>
      <c r="BV50" s="527"/>
      <c r="BW50" s="533"/>
      <c r="BX50" s="533"/>
      <c r="BY50" s="533"/>
      <c r="BZ50" s="533"/>
      <c r="CA50" s="533"/>
      <c r="CB50" s="534"/>
      <c r="CC50" s="527"/>
      <c r="CD50" s="533"/>
      <c r="CE50" s="533"/>
      <c r="CF50" s="533"/>
      <c r="CG50" s="533"/>
      <c r="CH50" s="533"/>
      <c r="CI50" s="534"/>
      <c r="CJ50" s="527"/>
      <c r="CK50" s="533"/>
      <c r="CL50" s="533"/>
      <c r="CM50" s="533"/>
      <c r="CN50" s="533"/>
      <c r="CO50" s="533"/>
      <c r="CP50" s="534"/>
      <c r="CQ50" s="527"/>
      <c r="CR50" s="533"/>
      <c r="CS50" s="533"/>
      <c r="CT50" s="533"/>
      <c r="CU50" s="533"/>
      <c r="CV50" s="533"/>
      <c r="CW50" s="534"/>
      <c r="CX50" s="527"/>
      <c r="CY50" s="533"/>
      <c r="CZ50" s="533"/>
      <c r="DA50" s="533"/>
      <c r="DB50" s="533"/>
      <c r="DC50" s="533"/>
      <c r="DD50" s="534"/>
      <c r="DE50" s="527"/>
      <c r="DF50" s="533"/>
      <c r="DG50" s="533"/>
      <c r="DH50" s="533"/>
      <c r="DI50" s="533"/>
      <c r="DJ50" s="533"/>
      <c r="DK50" s="534"/>
      <c r="DL50" s="527"/>
      <c r="DM50" s="533"/>
      <c r="DN50" s="533"/>
      <c r="DO50" s="533"/>
      <c r="DP50" s="533"/>
      <c r="DQ50" s="533"/>
      <c r="DR50" s="534"/>
      <c r="DS50" s="527"/>
      <c r="DT50" s="533"/>
      <c r="DU50" s="533"/>
      <c r="DV50" s="533"/>
      <c r="DW50" s="533"/>
      <c r="DX50" s="533"/>
      <c r="DY50" s="534"/>
      <c r="DZ50" s="527"/>
      <c r="EA50" s="533"/>
      <c r="EB50" s="533"/>
      <c r="EC50" s="533"/>
      <c r="ED50" s="533"/>
      <c r="EE50" s="533"/>
      <c r="EF50" s="534"/>
      <c r="EG50" s="533"/>
      <c r="EH50" s="534"/>
      <c r="EI50" s="533"/>
      <c r="EJ50" s="532"/>
    </row>
    <row r="51" spans="1:140" outlineLevel="1" x14ac:dyDescent="0.2">
      <c r="A51" s="489" t="s">
        <v>1696</v>
      </c>
      <c r="B51" s="33" t="s">
        <v>922</v>
      </c>
      <c r="C51" s="170" t="s">
        <v>1670</v>
      </c>
      <c r="D51" s="112" t="s">
        <v>923</v>
      </c>
      <c r="E51" s="485" t="s">
        <v>534</v>
      </c>
      <c r="F51" s="487">
        <v>26</v>
      </c>
      <c r="G51" s="561"/>
      <c r="H51" s="486">
        <f t="shared" si="7"/>
        <v>0</v>
      </c>
      <c r="I51" s="78" t="e">
        <f t="shared" si="8"/>
        <v>#DIV/0!</v>
      </c>
      <c r="J51" s="462"/>
      <c r="K51" s="527"/>
      <c r="L51" s="533"/>
      <c r="M51" s="533"/>
      <c r="N51" s="533"/>
      <c r="O51" s="533"/>
      <c r="P51" s="533"/>
      <c r="Q51" s="534"/>
      <c r="R51" s="527"/>
      <c r="S51" s="533"/>
      <c r="T51" s="533"/>
      <c r="U51" s="533"/>
      <c r="V51" s="533"/>
      <c r="W51" s="533"/>
      <c r="X51" s="534"/>
      <c r="Y51" s="527"/>
      <c r="Z51" s="533"/>
      <c r="AA51" s="533"/>
      <c r="AB51" s="533"/>
      <c r="AC51" s="533"/>
      <c r="AD51" s="533"/>
      <c r="AE51" s="534"/>
      <c r="AF51" s="527"/>
      <c r="AG51" s="533"/>
      <c r="AH51" s="533"/>
      <c r="AI51" s="533"/>
      <c r="AJ51" s="533"/>
      <c r="AK51" s="533"/>
      <c r="AL51" s="534"/>
      <c r="AM51" s="527"/>
      <c r="AN51" s="533"/>
      <c r="AO51" s="533"/>
      <c r="AP51" s="533"/>
      <c r="AQ51" s="533"/>
      <c r="AR51" s="533"/>
      <c r="AS51" s="534"/>
      <c r="AT51" s="527"/>
      <c r="AU51" s="533"/>
      <c r="AV51" s="533"/>
      <c r="AW51" s="533"/>
      <c r="AX51" s="533"/>
      <c r="AY51" s="533"/>
      <c r="AZ51" s="534"/>
      <c r="BA51" s="527"/>
      <c r="BB51" s="533"/>
      <c r="BC51" s="533"/>
      <c r="BD51" s="533"/>
      <c r="BE51" s="533"/>
      <c r="BF51" s="533"/>
      <c r="BG51" s="534"/>
      <c r="BH51" s="527"/>
      <c r="BI51" s="533"/>
      <c r="BJ51" s="533"/>
      <c r="BK51" s="533"/>
      <c r="BL51" s="533"/>
      <c r="BM51" s="533"/>
      <c r="BN51" s="534"/>
      <c r="BO51" s="527"/>
      <c r="BP51" s="533"/>
      <c r="BQ51" s="533"/>
      <c r="BR51" s="533"/>
      <c r="BS51" s="533"/>
      <c r="BT51" s="533"/>
      <c r="BU51" s="534"/>
      <c r="BV51" s="527"/>
      <c r="BW51" s="533"/>
      <c r="BX51" s="533"/>
      <c r="BY51" s="533"/>
      <c r="BZ51" s="533"/>
      <c r="CA51" s="533"/>
      <c r="CB51" s="534"/>
      <c r="CC51" s="527"/>
      <c r="CD51" s="533"/>
      <c r="CE51" s="533"/>
      <c r="CF51" s="533"/>
      <c r="CG51" s="533"/>
      <c r="CH51" s="533"/>
      <c r="CI51" s="534"/>
      <c r="CJ51" s="527"/>
      <c r="CK51" s="533"/>
      <c r="CL51" s="533"/>
      <c r="CM51" s="533"/>
      <c r="CN51" s="533"/>
      <c r="CO51" s="533"/>
      <c r="CP51" s="534"/>
      <c r="CQ51" s="527"/>
      <c r="CR51" s="533"/>
      <c r="CS51" s="533"/>
      <c r="CT51" s="533"/>
      <c r="CU51" s="533"/>
      <c r="CV51" s="533"/>
      <c r="CW51" s="534"/>
      <c r="CX51" s="527"/>
      <c r="CY51" s="533"/>
      <c r="CZ51" s="533"/>
      <c r="DA51" s="533"/>
      <c r="DB51" s="533"/>
      <c r="DC51" s="533"/>
      <c r="DD51" s="534"/>
      <c r="DE51" s="527"/>
      <c r="DF51" s="533"/>
      <c r="DG51" s="533"/>
      <c r="DH51" s="533"/>
      <c r="DI51" s="533"/>
      <c r="DJ51" s="533"/>
      <c r="DK51" s="534"/>
      <c r="DL51" s="527"/>
      <c r="DM51" s="533"/>
      <c r="DN51" s="533"/>
      <c r="DO51" s="533"/>
      <c r="DP51" s="533"/>
      <c r="DQ51" s="533"/>
      <c r="DR51" s="534"/>
      <c r="DS51" s="527"/>
      <c r="DT51" s="533"/>
      <c r="DU51" s="533"/>
      <c r="DV51" s="533"/>
      <c r="DW51" s="533"/>
      <c r="DX51" s="533"/>
      <c r="DY51" s="534"/>
      <c r="DZ51" s="527"/>
      <c r="EA51" s="533"/>
      <c r="EB51" s="533"/>
      <c r="EC51" s="533"/>
      <c r="ED51" s="533"/>
      <c r="EE51" s="533"/>
      <c r="EF51" s="534"/>
      <c r="EG51" s="533"/>
      <c r="EH51" s="534"/>
      <c r="EI51" s="533"/>
      <c r="EJ51" s="532"/>
    </row>
    <row r="52" spans="1:140" ht="25.5" outlineLevel="1" x14ac:dyDescent="0.2">
      <c r="A52" s="489" t="s">
        <v>1697</v>
      </c>
      <c r="B52" s="33" t="s">
        <v>924</v>
      </c>
      <c r="C52" s="170" t="s">
        <v>1670</v>
      </c>
      <c r="D52" s="112" t="s">
        <v>925</v>
      </c>
      <c r="E52" s="485" t="s">
        <v>534</v>
      </c>
      <c r="F52" s="487">
        <v>1</v>
      </c>
      <c r="G52" s="561"/>
      <c r="H52" s="486">
        <f t="shared" si="7"/>
        <v>0</v>
      </c>
      <c r="I52" s="78" t="e">
        <f t="shared" si="8"/>
        <v>#DIV/0!</v>
      </c>
      <c r="J52" s="462"/>
      <c r="K52" s="527"/>
      <c r="L52" s="533"/>
      <c r="M52" s="533"/>
      <c r="N52" s="533"/>
      <c r="O52" s="533"/>
      <c r="P52" s="533"/>
      <c r="Q52" s="534"/>
      <c r="R52" s="527"/>
      <c r="S52" s="533"/>
      <c r="T52" s="533"/>
      <c r="U52" s="533"/>
      <c r="V52" s="533"/>
      <c r="W52" s="533"/>
      <c r="X52" s="534"/>
      <c r="Y52" s="527"/>
      <c r="Z52" s="533"/>
      <c r="AA52" s="533"/>
      <c r="AB52" s="533"/>
      <c r="AC52" s="533"/>
      <c r="AD52" s="533"/>
      <c r="AE52" s="534"/>
      <c r="AF52" s="527"/>
      <c r="AG52" s="533"/>
      <c r="AH52" s="533"/>
      <c r="AI52" s="533"/>
      <c r="AJ52" s="533"/>
      <c r="AK52" s="533"/>
      <c r="AL52" s="534"/>
      <c r="AM52" s="527"/>
      <c r="AN52" s="533"/>
      <c r="AO52" s="533"/>
      <c r="AP52" s="533"/>
      <c r="AQ52" s="533"/>
      <c r="AR52" s="533"/>
      <c r="AS52" s="534"/>
      <c r="AT52" s="527"/>
      <c r="AU52" s="533"/>
      <c r="AV52" s="533"/>
      <c r="AW52" s="533"/>
      <c r="AX52" s="533"/>
      <c r="AY52" s="533"/>
      <c r="AZ52" s="534"/>
      <c r="BA52" s="527"/>
      <c r="BB52" s="533"/>
      <c r="BC52" s="533"/>
      <c r="BD52" s="533"/>
      <c r="BE52" s="533"/>
      <c r="BF52" s="533"/>
      <c r="BG52" s="534"/>
      <c r="BH52" s="527"/>
      <c r="BI52" s="533"/>
      <c r="BJ52" s="533"/>
      <c r="BK52" s="533"/>
      <c r="BL52" s="533"/>
      <c r="BM52" s="533"/>
      <c r="BN52" s="534"/>
      <c r="BO52" s="527"/>
      <c r="BP52" s="533"/>
      <c r="BQ52" s="533"/>
      <c r="BR52" s="533"/>
      <c r="BS52" s="533"/>
      <c r="BT52" s="533"/>
      <c r="BU52" s="534"/>
      <c r="BV52" s="527"/>
      <c r="BW52" s="533"/>
      <c r="BX52" s="533"/>
      <c r="BY52" s="533"/>
      <c r="BZ52" s="533"/>
      <c r="CA52" s="533"/>
      <c r="CB52" s="534"/>
      <c r="CC52" s="527"/>
      <c r="CD52" s="533"/>
      <c r="CE52" s="533"/>
      <c r="CF52" s="533"/>
      <c r="CG52" s="533"/>
      <c r="CH52" s="533"/>
      <c r="CI52" s="534"/>
      <c r="CJ52" s="527"/>
      <c r="CK52" s="533"/>
      <c r="CL52" s="533"/>
      <c r="CM52" s="533"/>
      <c r="CN52" s="533"/>
      <c r="CO52" s="533"/>
      <c r="CP52" s="534"/>
      <c r="CQ52" s="527"/>
      <c r="CR52" s="533"/>
      <c r="CS52" s="533"/>
      <c r="CT52" s="533"/>
      <c r="CU52" s="533"/>
      <c r="CV52" s="533"/>
      <c r="CW52" s="534"/>
      <c r="CX52" s="527"/>
      <c r="CY52" s="533"/>
      <c r="CZ52" s="533"/>
      <c r="DA52" s="533"/>
      <c r="DB52" s="533"/>
      <c r="DC52" s="533"/>
      <c r="DD52" s="534"/>
      <c r="DE52" s="527"/>
      <c r="DF52" s="533"/>
      <c r="DG52" s="533"/>
      <c r="DH52" s="533"/>
      <c r="DI52" s="533"/>
      <c r="DJ52" s="533"/>
      <c r="DK52" s="534"/>
      <c r="DL52" s="527"/>
      <c r="DM52" s="533"/>
      <c r="DN52" s="533"/>
      <c r="DO52" s="533"/>
      <c r="DP52" s="533"/>
      <c r="DQ52" s="533"/>
      <c r="DR52" s="534"/>
      <c r="DS52" s="527"/>
      <c r="DT52" s="533"/>
      <c r="DU52" s="533"/>
      <c r="DV52" s="533"/>
      <c r="DW52" s="533"/>
      <c r="DX52" s="533"/>
      <c r="DY52" s="534"/>
      <c r="DZ52" s="527"/>
      <c r="EA52" s="533"/>
      <c r="EB52" s="533"/>
      <c r="EC52" s="533"/>
      <c r="ED52" s="533"/>
      <c r="EE52" s="533"/>
      <c r="EF52" s="534"/>
      <c r="EG52" s="533"/>
      <c r="EH52" s="534"/>
      <c r="EI52" s="533"/>
      <c r="EJ52" s="532"/>
    </row>
    <row r="53" spans="1:140" outlineLevel="1" x14ac:dyDescent="0.2">
      <c r="A53" s="478" t="s">
        <v>83</v>
      </c>
      <c r="B53" s="479"/>
      <c r="C53" s="480"/>
      <c r="D53" s="481" t="s">
        <v>1700</v>
      </c>
      <c r="E53" s="482">
        <f>SUM(H54:H57)</f>
        <v>0</v>
      </c>
      <c r="F53" s="482"/>
      <c r="G53" s="482"/>
      <c r="H53" s="482"/>
      <c r="I53" s="483" t="e">
        <f>E53/$G$65</f>
        <v>#DIV/0!</v>
      </c>
      <c r="J53" s="462"/>
      <c r="K53" s="527"/>
      <c r="L53" s="533"/>
      <c r="M53" s="533"/>
      <c r="N53" s="533"/>
      <c r="O53" s="533"/>
      <c r="P53" s="533"/>
      <c r="Q53" s="534"/>
      <c r="R53" s="527"/>
      <c r="S53" s="533"/>
      <c r="T53" s="533"/>
      <c r="U53" s="533"/>
      <c r="V53" s="533"/>
      <c r="W53" s="533"/>
      <c r="X53" s="534"/>
      <c r="Y53" s="527"/>
      <c r="Z53" s="533"/>
      <c r="AA53" s="533"/>
      <c r="AB53" s="533"/>
      <c r="AC53" s="533"/>
      <c r="AD53" s="533"/>
      <c r="AE53" s="534"/>
      <c r="AF53" s="527"/>
      <c r="AG53" s="533"/>
      <c r="AH53" s="533"/>
      <c r="AI53" s="533"/>
      <c r="AJ53" s="533"/>
      <c r="AK53" s="533"/>
      <c r="AL53" s="534"/>
      <c r="AM53" s="527"/>
      <c r="AN53" s="533"/>
      <c r="AO53" s="533"/>
      <c r="AP53" s="533"/>
      <c r="AQ53" s="533"/>
      <c r="AR53" s="533"/>
      <c r="AS53" s="534"/>
      <c r="AT53" s="527"/>
      <c r="AU53" s="533"/>
      <c r="AV53" s="533"/>
      <c r="AW53" s="533"/>
      <c r="AX53" s="533"/>
      <c r="AY53" s="533"/>
      <c r="AZ53" s="534"/>
      <c r="BA53" s="527"/>
      <c r="BB53" s="533"/>
      <c r="BC53" s="533"/>
      <c r="BD53" s="533"/>
      <c r="BE53" s="533"/>
      <c r="BF53" s="533"/>
      <c r="BG53" s="534"/>
      <c r="BH53" s="527"/>
      <c r="BI53" s="533"/>
      <c r="BJ53" s="533"/>
      <c r="BK53" s="533"/>
      <c r="BL53" s="533"/>
      <c r="BM53" s="533"/>
      <c r="BN53" s="534"/>
      <c r="BO53" s="527"/>
      <c r="BP53" s="533"/>
      <c r="BQ53" s="533"/>
      <c r="BR53" s="533"/>
      <c r="BS53" s="533"/>
      <c r="BT53" s="533"/>
      <c r="BU53" s="534"/>
      <c r="BV53" s="527"/>
      <c r="BW53" s="533"/>
      <c r="BX53" s="533"/>
      <c r="BY53" s="533"/>
      <c r="BZ53" s="533"/>
      <c r="CA53" s="533"/>
      <c r="CB53" s="534"/>
      <c r="CC53" s="527"/>
      <c r="CD53" s="533"/>
      <c r="CE53" s="533"/>
      <c r="CF53" s="533"/>
      <c r="CG53" s="533"/>
      <c r="CH53" s="533"/>
      <c r="CI53" s="534"/>
      <c r="CJ53" s="527"/>
      <c r="CK53" s="533"/>
      <c r="CL53" s="533"/>
      <c r="CM53" s="533"/>
      <c r="CN53" s="533"/>
      <c r="CO53" s="533"/>
      <c r="CP53" s="534"/>
      <c r="CQ53" s="527"/>
      <c r="CR53" s="533"/>
      <c r="CS53" s="533"/>
      <c r="CT53" s="533"/>
      <c r="CU53" s="533"/>
      <c r="CV53" s="533"/>
      <c r="CW53" s="534"/>
      <c r="CX53" s="527"/>
      <c r="CY53" s="533"/>
      <c r="CZ53" s="533"/>
      <c r="DA53" s="533"/>
      <c r="DB53" s="533"/>
      <c r="DC53" s="533"/>
      <c r="DD53" s="534"/>
      <c r="DE53" s="527"/>
      <c r="DF53" s="533"/>
      <c r="DG53" s="533"/>
      <c r="DH53" s="533"/>
      <c r="DI53" s="533"/>
      <c r="DJ53" s="533"/>
      <c r="DK53" s="534"/>
      <c r="DL53" s="527"/>
      <c r="DM53" s="533"/>
      <c r="DN53" s="533"/>
      <c r="DO53" s="533"/>
      <c r="DP53" s="533"/>
      <c r="DQ53" s="533"/>
      <c r="DR53" s="534"/>
      <c r="DS53" s="527"/>
      <c r="DT53" s="533"/>
      <c r="DU53" s="533"/>
      <c r="DV53" s="533"/>
      <c r="DW53" s="533"/>
      <c r="DX53" s="533"/>
      <c r="DY53" s="534"/>
      <c r="DZ53" s="527"/>
      <c r="EA53" s="533"/>
      <c r="EB53" s="533"/>
      <c r="EC53" s="533"/>
      <c r="ED53" s="533"/>
      <c r="EE53" s="533"/>
      <c r="EF53" s="534"/>
      <c r="EG53" s="533"/>
      <c r="EH53" s="534"/>
      <c r="EI53" s="533"/>
      <c r="EJ53" s="532"/>
    </row>
    <row r="54" spans="1:140" outlineLevel="1" x14ac:dyDescent="0.2">
      <c r="A54" s="489" t="s">
        <v>84</v>
      </c>
      <c r="B54" s="33" t="s">
        <v>1661</v>
      </c>
      <c r="C54" s="170" t="s">
        <v>1670</v>
      </c>
      <c r="D54" s="112" t="s">
        <v>1662</v>
      </c>
      <c r="E54" s="485" t="s">
        <v>534</v>
      </c>
      <c r="F54" s="487">
        <v>5</v>
      </c>
      <c r="G54" s="561"/>
      <c r="H54" s="486">
        <f t="shared" ref="H54" si="9">ROUND(IFERROR(F54*G54," - "),2)</f>
        <v>0</v>
      </c>
      <c r="I54" s="78" t="e">
        <f>H54/$G$65</f>
        <v>#DIV/0!</v>
      </c>
      <c r="J54" s="462"/>
      <c r="K54" s="527"/>
      <c r="L54" s="533"/>
      <c r="M54" s="533"/>
      <c r="N54" s="533"/>
      <c r="O54" s="533"/>
      <c r="P54" s="533"/>
      <c r="Q54" s="534"/>
      <c r="R54" s="527"/>
      <c r="S54" s="533"/>
      <c r="T54" s="533"/>
      <c r="U54" s="533"/>
      <c r="V54" s="533"/>
      <c r="W54" s="533"/>
      <c r="X54" s="534"/>
      <c r="Y54" s="527"/>
      <c r="Z54" s="533"/>
      <c r="AA54" s="533"/>
      <c r="AB54" s="533"/>
      <c r="AC54" s="533"/>
      <c r="AD54" s="533"/>
      <c r="AE54" s="534"/>
      <c r="AF54" s="527"/>
      <c r="AG54" s="533"/>
      <c r="AH54" s="533"/>
      <c r="AI54" s="533"/>
      <c r="AJ54" s="533"/>
      <c r="AK54" s="533"/>
      <c r="AL54" s="534"/>
      <c r="AM54" s="527"/>
      <c r="AN54" s="533"/>
      <c r="AO54" s="533"/>
      <c r="AP54" s="533"/>
      <c r="AQ54" s="533"/>
      <c r="AR54" s="533"/>
      <c r="AS54" s="534"/>
      <c r="AT54" s="527"/>
      <c r="AU54" s="533"/>
      <c r="AV54" s="533"/>
      <c r="AW54" s="533"/>
      <c r="AX54" s="533"/>
      <c r="AY54" s="533"/>
      <c r="AZ54" s="534"/>
      <c r="BA54" s="527"/>
      <c r="BB54" s="533"/>
      <c r="BC54" s="533"/>
      <c r="BD54" s="533"/>
      <c r="BE54" s="533"/>
      <c r="BF54" s="533"/>
      <c r="BG54" s="534"/>
      <c r="BH54" s="527"/>
      <c r="BI54" s="533"/>
      <c r="BJ54" s="533"/>
      <c r="BK54" s="533"/>
      <c r="BL54" s="533"/>
      <c r="BM54" s="533"/>
      <c r="BN54" s="534"/>
      <c r="BO54" s="527"/>
      <c r="BP54" s="533"/>
      <c r="BQ54" s="533"/>
      <c r="BR54" s="533"/>
      <c r="BS54" s="533"/>
      <c r="BT54" s="533"/>
      <c r="BU54" s="534"/>
      <c r="BV54" s="527"/>
      <c r="BW54" s="533"/>
      <c r="BX54" s="533"/>
      <c r="BY54" s="533"/>
      <c r="BZ54" s="533"/>
      <c r="CA54" s="533"/>
      <c r="CB54" s="534"/>
      <c r="CC54" s="527"/>
      <c r="CD54" s="533"/>
      <c r="CE54" s="533"/>
      <c r="CF54" s="533"/>
      <c r="CG54" s="533"/>
      <c r="CH54" s="533"/>
      <c r="CI54" s="534"/>
      <c r="CJ54" s="527"/>
      <c r="CK54" s="533"/>
      <c r="CL54" s="533"/>
      <c r="CM54" s="533"/>
      <c r="CN54" s="533"/>
      <c r="CO54" s="533"/>
      <c r="CP54" s="534"/>
      <c r="CQ54" s="527"/>
      <c r="CR54" s="533"/>
      <c r="CS54" s="533"/>
      <c r="CT54" s="533"/>
      <c r="CU54" s="533"/>
      <c r="CV54" s="533"/>
      <c r="CW54" s="534"/>
      <c r="CX54" s="527"/>
      <c r="CY54" s="533"/>
      <c r="CZ54" s="533"/>
      <c r="DA54" s="533"/>
      <c r="DB54" s="533"/>
      <c r="DC54" s="533"/>
      <c r="DD54" s="534"/>
      <c r="DE54" s="527"/>
      <c r="DF54" s="533"/>
      <c r="DG54" s="533"/>
      <c r="DH54" s="533"/>
      <c r="DI54" s="533"/>
      <c r="DJ54" s="533"/>
      <c r="DK54" s="534"/>
      <c r="DL54" s="527"/>
      <c r="DM54" s="533"/>
      <c r="DN54" s="533"/>
      <c r="DO54" s="533"/>
      <c r="DP54" s="533"/>
      <c r="DQ54" s="533"/>
      <c r="DR54" s="534"/>
      <c r="DS54" s="527"/>
      <c r="DT54" s="533"/>
      <c r="DU54" s="533"/>
      <c r="DV54" s="533"/>
      <c r="DW54" s="533"/>
      <c r="DX54" s="533"/>
      <c r="DY54" s="534"/>
      <c r="DZ54" s="527"/>
      <c r="EA54" s="533"/>
      <c r="EB54" s="533"/>
      <c r="EC54" s="533"/>
      <c r="ED54" s="533"/>
      <c r="EE54" s="533"/>
      <c r="EF54" s="534"/>
      <c r="EG54" s="533"/>
      <c r="EH54" s="534"/>
      <c r="EI54" s="533"/>
      <c r="EJ54" s="532"/>
    </row>
    <row r="55" spans="1:140" ht="25.5" outlineLevel="1" x14ac:dyDescent="0.2">
      <c r="A55" s="489" t="s">
        <v>85</v>
      </c>
      <c r="B55" s="33" t="s">
        <v>917</v>
      </c>
      <c r="C55" s="170" t="s">
        <v>1670</v>
      </c>
      <c r="D55" s="112" t="s">
        <v>918</v>
      </c>
      <c r="E55" s="485" t="s">
        <v>534</v>
      </c>
      <c r="F55" s="487">
        <v>1</v>
      </c>
      <c r="G55" s="561"/>
      <c r="H55" s="486">
        <f t="shared" ref="H55:H57" si="10">ROUND(IFERROR(F55*G55," - "),2)</f>
        <v>0</v>
      </c>
      <c r="I55" s="78" t="e">
        <f t="shared" ref="I55:I57" si="11">H55/$G$65</f>
        <v>#DIV/0!</v>
      </c>
      <c r="J55" s="462"/>
      <c r="K55" s="527"/>
      <c r="L55" s="533"/>
      <c r="M55" s="533"/>
      <c r="N55" s="533"/>
      <c r="O55" s="533"/>
      <c r="P55" s="533"/>
      <c r="Q55" s="534"/>
      <c r="R55" s="527"/>
      <c r="S55" s="533"/>
      <c r="T55" s="533"/>
      <c r="U55" s="533"/>
      <c r="V55" s="533"/>
      <c r="W55" s="533"/>
      <c r="X55" s="534"/>
      <c r="Y55" s="527"/>
      <c r="Z55" s="533"/>
      <c r="AA55" s="533"/>
      <c r="AB55" s="533"/>
      <c r="AC55" s="533"/>
      <c r="AD55" s="533"/>
      <c r="AE55" s="534"/>
      <c r="AF55" s="527"/>
      <c r="AG55" s="533"/>
      <c r="AH55" s="533"/>
      <c r="AI55" s="533"/>
      <c r="AJ55" s="533"/>
      <c r="AK55" s="533"/>
      <c r="AL55" s="534"/>
      <c r="AM55" s="527"/>
      <c r="AN55" s="533"/>
      <c r="AO55" s="533"/>
      <c r="AP55" s="533"/>
      <c r="AQ55" s="533"/>
      <c r="AR55" s="533"/>
      <c r="AS55" s="534"/>
      <c r="AT55" s="527"/>
      <c r="AU55" s="533"/>
      <c r="AV55" s="533"/>
      <c r="AW55" s="533"/>
      <c r="AX55" s="533"/>
      <c r="AY55" s="533"/>
      <c r="AZ55" s="534"/>
      <c r="BA55" s="527"/>
      <c r="BB55" s="533"/>
      <c r="BC55" s="533"/>
      <c r="BD55" s="533"/>
      <c r="BE55" s="533"/>
      <c r="BF55" s="533"/>
      <c r="BG55" s="534"/>
      <c r="BH55" s="527"/>
      <c r="BI55" s="533"/>
      <c r="BJ55" s="533"/>
      <c r="BK55" s="533"/>
      <c r="BL55" s="533"/>
      <c r="BM55" s="533"/>
      <c r="BN55" s="534"/>
      <c r="BO55" s="527"/>
      <c r="BP55" s="533"/>
      <c r="BQ55" s="533"/>
      <c r="BR55" s="533"/>
      <c r="BS55" s="533"/>
      <c r="BT55" s="533"/>
      <c r="BU55" s="534"/>
      <c r="BV55" s="527"/>
      <c r="BW55" s="533"/>
      <c r="BX55" s="533"/>
      <c r="BY55" s="533"/>
      <c r="BZ55" s="533"/>
      <c r="CA55" s="533"/>
      <c r="CB55" s="534"/>
      <c r="CC55" s="527"/>
      <c r="CD55" s="533"/>
      <c r="CE55" s="533"/>
      <c r="CF55" s="533"/>
      <c r="CG55" s="533"/>
      <c r="CH55" s="533"/>
      <c r="CI55" s="534"/>
      <c r="CJ55" s="527"/>
      <c r="CK55" s="533"/>
      <c r="CL55" s="533"/>
      <c r="CM55" s="533"/>
      <c r="CN55" s="533"/>
      <c r="CO55" s="533"/>
      <c r="CP55" s="534"/>
      <c r="CQ55" s="527"/>
      <c r="CR55" s="533"/>
      <c r="CS55" s="533"/>
      <c r="CT55" s="533"/>
      <c r="CU55" s="533"/>
      <c r="CV55" s="533"/>
      <c r="CW55" s="534"/>
      <c r="CX55" s="527"/>
      <c r="CY55" s="533"/>
      <c r="CZ55" s="533"/>
      <c r="DA55" s="533"/>
      <c r="DB55" s="533"/>
      <c r="DC55" s="533"/>
      <c r="DD55" s="534"/>
      <c r="DE55" s="527"/>
      <c r="DF55" s="533"/>
      <c r="DG55" s="533"/>
      <c r="DH55" s="533"/>
      <c r="DI55" s="533"/>
      <c r="DJ55" s="533"/>
      <c r="DK55" s="534"/>
      <c r="DL55" s="527"/>
      <c r="DM55" s="533"/>
      <c r="DN55" s="533"/>
      <c r="DO55" s="533"/>
      <c r="DP55" s="533"/>
      <c r="DQ55" s="533"/>
      <c r="DR55" s="534"/>
      <c r="DS55" s="527"/>
      <c r="DT55" s="533"/>
      <c r="DU55" s="533"/>
      <c r="DV55" s="533"/>
      <c r="DW55" s="533"/>
      <c r="DX55" s="533"/>
      <c r="DY55" s="534"/>
      <c r="DZ55" s="527"/>
      <c r="EA55" s="533"/>
      <c r="EB55" s="533"/>
      <c r="EC55" s="533"/>
      <c r="ED55" s="533"/>
      <c r="EE55" s="533"/>
      <c r="EF55" s="534"/>
      <c r="EG55" s="533"/>
      <c r="EH55" s="534"/>
      <c r="EI55" s="533"/>
      <c r="EJ55" s="532"/>
    </row>
    <row r="56" spans="1:140" outlineLevel="1" x14ac:dyDescent="0.2">
      <c r="A56" s="489" t="s">
        <v>714</v>
      </c>
      <c r="B56" s="33" t="s">
        <v>915</v>
      </c>
      <c r="C56" s="170" t="s">
        <v>1670</v>
      </c>
      <c r="D56" s="112" t="s">
        <v>916</v>
      </c>
      <c r="E56" s="485" t="s">
        <v>534</v>
      </c>
      <c r="F56" s="487">
        <v>1</v>
      </c>
      <c r="G56" s="561"/>
      <c r="H56" s="486">
        <f t="shared" si="10"/>
        <v>0</v>
      </c>
      <c r="I56" s="78" t="e">
        <f t="shared" si="11"/>
        <v>#DIV/0!</v>
      </c>
      <c r="J56" s="462"/>
      <c r="K56" s="527"/>
      <c r="L56" s="533"/>
      <c r="M56" s="533"/>
      <c r="N56" s="533"/>
      <c r="O56" s="533"/>
      <c r="P56" s="533"/>
      <c r="Q56" s="534"/>
      <c r="R56" s="527"/>
      <c r="S56" s="533"/>
      <c r="T56" s="533"/>
      <c r="U56" s="533"/>
      <c r="V56" s="533"/>
      <c r="W56" s="533"/>
      <c r="X56" s="534"/>
      <c r="Y56" s="527"/>
      <c r="Z56" s="533"/>
      <c r="AA56" s="533"/>
      <c r="AB56" s="533"/>
      <c r="AC56" s="533"/>
      <c r="AD56" s="533"/>
      <c r="AE56" s="534"/>
      <c r="AF56" s="527"/>
      <c r="AG56" s="533"/>
      <c r="AH56" s="533"/>
      <c r="AI56" s="533"/>
      <c r="AJ56" s="533"/>
      <c r="AK56" s="533"/>
      <c r="AL56" s="534"/>
      <c r="AM56" s="527"/>
      <c r="AN56" s="533"/>
      <c r="AO56" s="533"/>
      <c r="AP56" s="533"/>
      <c r="AQ56" s="533"/>
      <c r="AR56" s="533"/>
      <c r="AS56" s="534"/>
      <c r="AT56" s="527"/>
      <c r="AU56" s="533"/>
      <c r="AV56" s="533"/>
      <c r="AW56" s="533"/>
      <c r="AX56" s="533"/>
      <c r="AY56" s="533"/>
      <c r="AZ56" s="534"/>
      <c r="BA56" s="527"/>
      <c r="BB56" s="533"/>
      <c r="BC56" s="533"/>
      <c r="BD56" s="533"/>
      <c r="BE56" s="533"/>
      <c r="BF56" s="533"/>
      <c r="BG56" s="534"/>
      <c r="BH56" s="527"/>
      <c r="BI56" s="533"/>
      <c r="BJ56" s="533"/>
      <c r="BK56" s="533"/>
      <c r="BL56" s="533"/>
      <c r="BM56" s="533"/>
      <c r="BN56" s="534"/>
      <c r="BO56" s="527"/>
      <c r="BP56" s="533"/>
      <c r="BQ56" s="533"/>
      <c r="BR56" s="533"/>
      <c r="BS56" s="533"/>
      <c r="BT56" s="533"/>
      <c r="BU56" s="534"/>
      <c r="BV56" s="527"/>
      <c r="BW56" s="533"/>
      <c r="BX56" s="533"/>
      <c r="BY56" s="533"/>
      <c r="BZ56" s="533"/>
      <c r="CA56" s="533"/>
      <c r="CB56" s="534"/>
      <c r="CC56" s="527"/>
      <c r="CD56" s="533"/>
      <c r="CE56" s="533"/>
      <c r="CF56" s="533"/>
      <c r="CG56" s="533"/>
      <c r="CH56" s="533"/>
      <c r="CI56" s="534"/>
      <c r="CJ56" s="527"/>
      <c r="CK56" s="533"/>
      <c r="CL56" s="533"/>
      <c r="CM56" s="533"/>
      <c r="CN56" s="533"/>
      <c r="CO56" s="533"/>
      <c r="CP56" s="534"/>
      <c r="CQ56" s="527"/>
      <c r="CR56" s="533"/>
      <c r="CS56" s="533"/>
      <c r="CT56" s="533"/>
      <c r="CU56" s="533"/>
      <c r="CV56" s="533"/>
      <c r="CW56" s="534"/>
      <c r="CX56" s="527"/>
      <c r="CY56" s="533"/>
      <c r="CZ56" s="533"/>
      <c r="DA56" s="533"/>
      <c r="DB56" s="533"/>
      <c r="DC56" s="533"/>
      <c r="DD56" s="534"/>
      <c r="DE56" s="527"/>
      <c r="DF56" s="533"/>
      <c r="DG56" s="533"/>
      <c r="DH56" s="533"/>
      <c r="DI56" s="533"/>
      <c r="DJ56" s="533"/>
      <c r="DK56" s="534"/>
      <c r="DL56" s="527"/>
      <c r="DM56" s="533"/>
      <c r="DN56" s="533"/>
      <c r="DO56" s="533"/>
      <c r="DP56" s="533"/>
      <c r="DQ56" s="533"/>
      <c r="DR56" s="534"/>
      <c r="DS56" s="527"/>
      <c r="DT56" s="533"/>
      <c r="DU56" s="533"/>
      <c r="DV56" s="533"/>
      <c r="DW56" s="533"/>
      <c r="DX56" s="533"/>
      <c r="DY56" s="534"/>
      <c r="DZ56" s="527"/>
      <c r="EA56" s="533"/>
      <c r="EB56" s="533"/>
      <c r="EC56" s="533"/>
      <c r="ED56" s="533"/>
      <c r="EE56" s="533"/>
      <c r="EF56" s="534"/>
      <c r="EG56" s="533"/>
      <c r="EH56" s="534"/>
      <c r="EI56" s="533"/>
      <c r="EJ56" s="532"/>
    </row>
    <row r="57" spans="1:140" ht="13.5" outlineLevel="1" thickBot="1" x14ac:dyDescent="0.25">
      <c r="A57" s="489" t="s">
        <v>715</v>
      </c>
      <c r="B57" s="33" t="s">
        <v>914</v>
      </c>
      <c r="C57" s="170" t="s">
        <v>1670</v>
      </c>
      <c r="D57" s="112" t="s">
        <v>1674</v>
      </c>
      <c r="E57" s="485" t="s">
        <v>534</v>
      </c>
      <c r="F57" s="487">
        <v>1</v>
      </c>
      <c r="G57" s="561"/>
      <c r="H57" s="486">
        <f t="shared" si="10"/>
        <v>0</v>
      </c>
      <c r="I57" s="78" t="e">
        <f t="shared" si="11"/>
        <v>#DIV/0!</v>
      </c>
      <c r="J57" s="462"/>
      <c r="K57" s="527"/>
      <c r="L57" s="533"/>
      <c r="M57" s="533"/>
      <c r="N57" s="533"/>
      <c r="O57" s="533"/>
      <c r="P57" s="533"/>
      <c r="Q57" s="534"/>
      <c r="R57" s="527"/>
      <c r="S57" s="533"/>
      <c r="T57" s="533"/>
      <c r="U57" s="533"/>
      <c r="V57" s="533"/>
      <c r="W57" s="533"/>
      <c r="X57" s="534"/>
      <c r="Y57" s="527"/>
      <c r="Z57" s="533"/>
      <c r="AA57" s="533"/>
      <c r="AB57" s="533"/>
      <c r="AC57" s="533"/>
      <c r="AD57" s="533"/>
      <c r="AE57" s="534"/>
      <c r="AF57" s="527"/>
      <c r="AG57" s="533"/>
      <c r="AH57" s="533"/>
      <c r="AI57" s="533"/>
      <c r="AJ57" s="533"/>
      <c r="AK57" s="533"/>
      <c r="AL57" s="534"/>
      <c r="AM57" s="527"/>
      <c r="AN57" s="533"/>
      <c r="AO57" s="533"/>
      <c r="AP57" s="533"/>
      <c r="AQ57" s="533"/>
      <c r="AR57" s="533"/>
      <c r="AS57" s="534"/>
      <c r="AT57" s="527"/>
      <c r="AU57" s="533"/>
      <c r="AV57" s="533"/>
      <c r="AW57" s="533"/>
      <c r="AX57" s="533"/>
      <c r="AY57" s="533"/>
      <c r="AZ57" s="534"/>
      <c r="BA57" s="527"/>
      <c r="BB57" s="533"/>
      <c r="BC57" s="533"/>
      <c r="BD57" s="533"/>
      <c r="BE57" s="533"/>
      <c r="BF57" s="533"/>
      <c r="BG57" s="534"/>
      <c r="BH57" s="527"/>
      <c r="BI57" s="533"/>
      <c r="BJ57" s="533"/>
      <c r="BK57" s="533"/>
      <c r="BL57" s="533"/>
      <c r="BM57" s="533"/>
      <c r="BN57" s="534"/>
      <c r="BO57" s="527"/>
      <c r="BP57" s="533"/>
      <c r="BQ57" s="533"/>
      <c r="BR57" s="533"/>
      <c r="BS57" s="533"/>
      <c r="BT57" s="533"/>
      <c r="BU57" s="534"/>
      <c r="BV57" s="527"/>
      <c r="BW57" s="533"/>
      <c r="BX57" s="533"/>
      <c r="BY57" s="533"/>
      <c r="BZ57" s="533"/>
      <c r="CA57" s="533"/>
      <c r="CB57" s="534"/>
      <c r="CC57" s="527"/>
      <c r="CD57" s="533"/>
      <c r="CE57" s="533"/>
      <c r="CF57" s="533"/>
      <c r="CG57" s="533"/>
      <c r="CH57" s="533"/>
      <c r="CI57" s="534"/>
      <c r="CJ57" s="527"/>
      <c r="CK57" s="533"/>
      <c r="CL57" s="533"/>
      <c r="CM57" s="533"/>
      <c r="CN57" s="533"/>
      <c r="CO57" s="533"/>
      <c r="CP57" s="534"/>
      <c r="CQ57" s="527"/>
      <c r="CR57" s="533"/>
      <c r="CS57" s="533"/>
      <c r="CT57" s="533"/>
      <c r="CU57" s="533"/>
      <c r="CV57" s="533"/>
      <c r="CW57" s="534"/>
      <c r="CX57" s="527"/>
      <c r="CY57" s="533"/>
      <c r="CZ57" s="533"/>
      <c r="DA57" s="533"/>
      <c r="DB57" s="533"/>
      <c r="DC57" s="533"/>
      <c r="DD57" s="534"/>
      <c r="DE57" s="527"/>
      <c r="DF57" s="533"/>
      <c r="DG57" s="533"/>
      <c r="DH57" s="533"/>
      <c r="DI57" s="533"/>
      <c r="DJ57" s="533"/>
      <c r="DK57" s="534"/>
      <c r="DL57" s="527"/>
      <c r="DM57" s="533"/>
      <c r="DN57" s="533"/>
      <c r="DO57" s="533"/>
      <c r="DP57" s="533"/>
      <c r="DQ57" s="533"/>
      <c r="DR57" s="534"/>
      <c r="DS57" s="527"/>
      <c r="DT57" s="533"/>
      <c r="DU57" s="533"/>
      <c r="DV57" s="533"/>
      <c r="DW57" s="533"/>
      <c r="DX57" s="533"/>
      <c r="DY57" s="534"/>
      <c r="DZ57" s="527"/>
      <c r="EA57" s="533"/>
      <c r="EB57" s="533"/>
      <c r="EC57" s="533"/>
      <c r="ED57" s="533"/>
      <c r="EE57" s="533"/>
      <c r="EF57" s="534"/>
      <c r="EG57" s="533"/>
      <c r="EH57" s="534"/>
      <c r="EI57" s="533"/>
      <c r="EJ57" s="532"/>
    </row>
    <row r="58" spans="1:140" s="125" customFormat="1" ht="15.75" thickBot="1" x14ac:dyDescent="0.25">
      <c r="A58" s="471">
        <v>4</v>
      </c>
      <c r="B58" s="472"/>
      <c r="C58" s="490"/>
      <c r="D58" s="491" t="s">
        <v>1702</v>
      </c>
      <c r="E58" s="475">
        <f>ROUND(SUM(E59),2)</f>
        <v>0</v>
      </c>
      <c r="F58" s="475"/>
      <c r="G58" s="475"/>
      <c r="H58" s="476"/>
      <c r="I58" s="477" t="e">
        <f>E58/$G$65</f>
        <v>#DIV/0!</v>
      </c>
      <c r="J58" s="461"/>
      <c r="K58" s="528"/>
      <c r="L58" s="528"/>
      <c r="M58" s="528"/>
      <c r="N58" s="528"/>
      <c r="O58" s="528"/>
      <c r="P58" s="528"/>
      <c r="Q58" s="529"/>
      <c r="R58" s="528"/>
      <c r="S58" s="528"/>
      <c r="T58" s="528"/>
      <c r="U58" s="528"/>
      <c r="V58" s="528"/>
      <c r="W58" s="528"/>
      <c r="X58" s="529"/>
      <c r="Y58" s="528"/>
      <c r="Z58" s="528"/>
      <c r="AA58" s="528"/>
      <c r="AB58" s="528"/>
      <c r="AC58" s="528"/>
      <c r="AD58" s="528"/>
      <c r="AE58" s="529"/>
      <c r="AF58" s="528"/>
      <c r="AG58" s="528"/>
      <c r="AH58" s="528"/>
      <c r="AI58" s="528"/>
      <c r="AJ58" s="528"/>
      <c r="AK58" s="528"/>
      <c r="AL58" s="529"/>
      <c r="AM58" s="528"/>
      <c r="AN58" s="528"/>
      <c r="AO58" s="528"/>
      <c r="AP58" s="528"/>
      <c r="AQ58" s="528"/>
      <c r="AR58" s="528"/>
      <c r="AS58" s="529"/>
      <c r="AT58" s="528"/>
      <c r="AU58" s="528"/>
      <c r="AV58" s="528"/>
      <c r="AW58" s="528"/>
      <c r="AX58" s="528"/>
      <c r="AY58" s="528"/>
      <c r="AZ58" s="529"/>
      <c r="BA58" s="528"/>
      <c r="BB58" s="528"/>
      <c r="BC58" s="528"/>
      <c r="BD58" s="528"/>
      <c r="BE58" s="528"/>
      <c r="BF58" s="528"/>
      <c r="BG58" s="529"/>
      <c r="BH58" s="528"/>
      <c r="BI58" s="528"/>
      <c r="BJ58" s="528"/>
      <c r="BK58" s="528"/>
      <c r="BL58" s="528"/>
      <c r="BM58" s="528"/>
      <c r="BN58" s="529"/>
      <c r="BO58" s="528"/>
      <c r="BP58" s="528"/>
      <c r="BQ58" s="528"/>
      <c r="BR58" s="528"/>
      <c r="BS58" s="528"/>
      <c r="BT58" s="528"/>
      <c r="BU58" s="529"/>
      <c r="BV58" s="528"/>
      <c r="BW58" s="528"/>
      <c r="BX58" s="528"/>
      <c r="BY58" s="528"/>
      <c r="BZ58" s="528"/>
      <c r="CA58" s="528"/>
      <c r="CB58" s="529"/>
      <c r="CC58" s="528"/>
      <c r="CD58" s="528"/>
      <c r="CE58" s="528"/>
      <c r="CF58" s="528"/>
      <c r="CG58" s="528"/>
      <c r="CH58" s="528"/>
      <c r="CI58" s="529"/>
      <c r="CJ58" s="528"/>
      <c r="CK58" s="528"/>
      <c r="CL58" s="528"/>
      <c r="CM58" s="528"/>
      <c r="CN58" s="528"/>
      <c r="CO58" s="528"/>
      <c r="CP58" s="529"/>
      <c r="CQ58" s="528"/>
      <c r="CR58" s="528"/>
      <c r="CS58" s="528"/>
      <c r="CT58" s="528"/>
      <c r="CU58" s="528"/>
      <c r="CV58" s="528"/>
      <c r="CW58" s="529"/>
      <c r="CX58" s="528"/>
      <c r="CY58" s="528"/>
      <c r="CZ58" s="528"/>
      <c r="DA58" s="528"/>
      <c r="DB58" s="528"/>
      <c r="DC58" s="528"/>
      <c r="DD58" s="529"/>
      <c r="DE58" s="528"/>
      <c r="DF58" s="528"/>
      <c r="DG58" s="528"/>
      <c r="DH58" s="528"/>
      <c r="DI58" s="528"/>
      <c r="DJ58" s="528"/>
      <c r="DK58" s="529"/>
      <c r="DL58" s="528"/>
      <c r="DM58" s="528"/>
      <c r="DN58" s="528"/>
      <c r="DO58" s="528"/>
      <c r="DP58" s="528"/>
      <c r="DQ58" s="528"/>
      <c r="DR58" s="529"/>
      <c r="DS58" s="528"/>
      <c r="DT58" s="528"/>
      <c r="DU58" s="528"/>
      <c r="DV58" s="528"/>
      <c r="DW58" s="528"/>
      <c r="DX58" s="528"/>
      <c r="DY58" s="529"/>
      <c r="DZ58" s="528"/>
      <c r="EA58" s="528"/>
      <c r="EB58" s="528"/>
      <c r="EC58" s="528"/>
      <c r="ED58" s="528"/>
      <c r="EE58" s="528"/>
      <c r="EF58" s="529"/>
      <c r="EG58" s="530"/>
      <c r="EH58" s="535"/>
      <c r="EI58" s="530"/>
      <c r="EJ58" s="532"/>
    </row>
    <row r="59" spans="1:140" s="125" customFormat="1" ht="14.25" outlineLevel="1" x14ac:dyDescent="0.2">
      <c r="A59" s="478" t="s">
        <v>91</v>
      </c>
      <c r="B59" s="479"/>
      <c r="C59" s="492"/>
      <c r="D59" s="493" t="s">
        <v>1702</v>
      </c>
      <c r="E59" s="494">
        <f>SUM(H60:H64)</f>
        <v>0</v>
      </c>
      <c r="F59" s="494"/>
      <c r="G59" s="494"/>
      <c r="H59" s="494"/>
      <c r="I59" s="495" t="e">
        <f>E59/$G$65</f>
        <v>#DIV/0!</v>
      </c>
      <c r="J59" s="462"/>
      <c r="K59" s="527"/>
      <c r="L59" s="527"/>
      <c r="M59" s="527"/>
      <c r="N59" s="527"/>
      <c r="O59" s="527"/>
      <c r="P59" s="527"/>
      <c r="Q59" s="534"/>
      <c r="R59" s="527"/>
      <c r="S59" s="527"/>
      <c r="T59" s="527"/>
      <c r="U59" s="527"/>
      <c r="V59" s="527"/>
      <c r="W59" s="527"/>
      <c r="X59" s="534"/>
      <c r="Y59" s="527"/>
      <c r="Z59" s="527"/>
      <c r="AA59" s="527"/>
      <c r="AB59" s="527"/>
      <c r="AC59" s="527"/>
      <c r="AD59" s="527"/>
      <c r="AE59" s="534"/>
      <c r="AF59" s="527"/>
      <c r="AG59" s="527"/>
      <c r="AH59" s="527"/>
      <c r="AI59" s="527"/>
      <c r="AJ59" s="527"/>
      <c r="AK59" s="527"/>
      <c r="AL59" s="534"/>
      <c r="AM59" s="527"/>
      <c r="AN59" s="527"/>
      <c r="AO59" s="527"/>
      <c r="AP59" s="527"/>
      <c r="AQ59" s="527"/>
      <c r="AR59" s="527"/>
      <c r="AS59" s="534"/>
      <c r="AT59" s="527"/>
      <c r="AU59" s="527"/>
      <c r="AV59" s="527"/>
      <c r="AW59" s="527"/>
      <c r="AX59" s="527"/>
      <c r="AY59" s="527"/>
      <c r="AZ59" s="534"/>
      <c r="BA59" s="527"/>
      <c r="BB59" s="527"/>
      <c r="BC59" s="527"/>
      <c r="BD59" s="527"/>
      <c r="BE59" s="527"/>
      <c r="BF59" s="527"/>
      <c r="BG59" s="534"/>
      <c r="BH59" s="527"/>
      <c r="BI59" s="527"/>
      <c r="BJ59" s="527"/>
      <c r="BK59" s="527"/>
      <c r="BL59" s="527"/>
      <c r="BM59" s="527"/>
      <c r="BN59" s="534"/>
      <c r="BO59" s="527"/>
      <c r="BP59" s="527"/>
      <c r="BQ59" s="527"/>
      <c r="BR59" s="527"/>
      <c r="BS59" s="527"/>
      <c r="BT59" s="527"/>
      <c r="BU59" s="534"/>
      <c r="BV59" s="527"/>
      <c r="BW59" s="527"/>
      <c r="BX59" s="527"/>
      <c r="BY59" s="527"/>
      <c r="BZ59" s="527"/>
      <c r="CA59" s="527"/>
      <c r="CB59" s="534"/>
      <c r="CC59" s="527"/>
      <c r="CD59" s="527"/>
      <c r="CE59" s="527"/>
      <c r="CF59" s="527"/>
      <c r="CG59" s="527"/>
      <c r="CH59" s="527"/>
      <c r="CI59" s="534"/>
      <c r="CJ59" s="527"/>
      <c r="CK59" s="527"/>
      <c r="CL59" s="527"/>
      <c r="CM59" s="527"/>
      <c r="CN59" s="527"/>
      <c r="CO59" s="527"/>
      <c r="CP59" s="534"/>
      <c r="CQ59" s="527"/>
      <c r="CR59" s="527"/>
      <c r="CS59" s="527"/>
      <c r="CT59" s="527"/>
      <c r="CU59" s="527"/>
      <c r="CV59" s="527"/>
      <c r="CW59" s="534"/>
      <c r="CX59" s="527"/>
      <c r="CY59" s="527"/>
      <c r="CZ59" s="527"/>
      <c r="DA59" s="527"/>
      <c r="DB59" s="527"/>
      <c r="DC59" s="527"/>
      <c r="DD59" s="534"/>
      <c r="DE59" s="527"/>
      <c r="DF59" s="527"/>
      <c r="DG59" s="527"/>
      <c r="DH59" s="527"/>
      <c r="DI59" s="527"/>
      <c r="DJ59" s="527"/>
      <c r="DK59" s="534"/>
      <c r="DL59" s="527"/>
      <c r="DM59" s="527"/>
      <c r="DN59" s="527"/>
      <c r="DO59" s="527"/>
      <c r="DP59" s="527"/>
      <c r="DQ59" s="527"/>
      <c r="DR59" s="534"/>
      <c r="DS59" s="527"/>
      <c r="DT59" s="527"/>
      <c r="DU59" s="527"/>
      <c r="DV59" s="527"/>
      <c r="DW59" s="527"/>
      <c r="DX59" s="527"/>
      <c r="DY59" s="534"/>
      <c r="DZ59" s="527"/>
      <c r="EA59" s="527"/>
      <c r="EB59" s="527"/>
      <c r="EC59" s="527"/>
      <c r="ED59" s="527"/>
      <c r="EE59" s="527"/>
      <c r="EF59" s="534"/>
      <c r="EG59" s="533"/>
      <c r="EH59" s="534"/>
      <c r="EI59" s="533"/>
      <c r="EJ59" s="532"/>
    </row>
    <row r="60" spans="1:140" s="125" customFormat="1" ht="14.25" outlineLevel="1" x14ac:dyDescent="0.2">
      <c r="A60" s="489" t="s">
        <v>92</v>
      </c>
      <c r="B60" s="496" t="s">
        <v>1701</v>
      </c>
      <c r="C60" s="170" t="s">
        <v>1669</v>
      </c>
      <c r="D60" s="224" t="s">
        <v>952</v>
      </c>
      <c r="E60" s="497" t="s">
        <v>537</v>
      </c>
      <c r="F60" s="233">
        <v>1560</v>
      </c>
      <c r="G60" s="563"/>
      <c r="H60" s="498">
        <f>ROUND(IFERROR(F60*G60," - "),2)</f>
        <v>0</v>
      </c>
      <c r="I60" s="229" t="e">
        <f>H60/$G$65</f>
        <v>#DIV/0!</v>
      </c>
      <c r="J60" s="462"/>
      <c r="K60" s="527"/>
      <c r="L60" s="533"/>
      <c r="M60" s="533"/>
      <c r="N60" s="533"/>
      <c r="O60" s="533"/>
      <c r="P60" s="533"/>
      <c r="Q60" s="534"/>
      <c r="R60" s="527"/>
      <c r="S60" s="533"/>
      <c r="T60" s="533"/>
      <c r="U60" s="533"/>
      <c r="V60" s="533"/>
      <c r="W60" s="533"/>
      <c r="X60" s="534"/>
      <c r="Y60" s="527"/>
      <c r="Z60" s="533"/>
      <c r="AA60" s="533"/>
      <c r="AB60" s="533"/>
      <c r="AC60" s="533"/>
      <c r="AD60" s="533"/>
      <c r="AE60" s="534"/>
      <c r="AF60" s="527"/>
      <c r="AG60" s="533"/>
      <c r="AH60" s="533"/>
      <c r="AI60" s="533"/>
      <c r="AJ60" s="533"/>
      <c r="AK60" s="533"/>
      <c r="AL60" s="534"/>
      <c r="AM60" s="527"/>
      <c r="AN60" s="533"/>
      <c r="AO60" s="533"/>
      <c r="AP60" s="533"/>
      <c r="AQ60" s="533"/>
      <c r="AR60" s="533"/>
      <c r="AS60" s="534"/>
      <c r="AT60" s="527"/>
      <c r="AU60" s="533"/>
      <c r="AV60" s="533"/>
      <c r="AW60" s="533"/>
      <c r="AX60" s="533"/>
      <c r="AY60" s="533"/>
      <c r="AZ60" s="534"/>
      <c r="BA60" s="527"/>
      <c r="BB60" s="533"/>
      <c r="BC60" s="533"/>
      <c r="BD60" s="533"/>
      <c r="BE60" s="533"/>
      <c r="BF60" s="533"/>
      <c r="BG60" s="534"/>
      <c r="BH60" s="527"/>
      <c r="BI60" s="533"/>
      <c r="BJ60" s="533"/>
      <c r="BK60" s="533"/>
      <c r="BL60" s="533"/>
      <c r="BM60" s="533"/>
      <c r="BN60" s="534"/>
      <c r="BO60" s="527"/>
      <c r="BP60" s="533"/>
      <c r="BQ60" s="533"/>
      <c r="BR60" s="533"/>
      <c r="BS60" s="533"/>
      <c r="BT60" s="533"/>
      <c r="BU60" s="534"/>
      <c r="BV60" s="527"/>
      <c r="BW60" s="533"/>
      <c r="BX60" s="533"/>
      <c r="BY60" s="533"/>
      <c r="BZ60" s="533"/>
      <c r="CA60" s="533"/>
      <c r="CB60" s="534"/>
      <c r="CC60" s="527"/>
      <c r="CD60" s="533"/>
      <c r="CE60" s="533"/>
      <c r="CF60" s="533"/>
      <c r="CG60" s="533"/>
      <c r="CH60" s="533"/>
      <c r="CI60" s="534"/>
      <c r="CJ60" s="527"/>
      <c r="CK60" s="533"/>
      <c r="CL60" s="533"/>
      <c r="CM60" s="533"/>
      <c r="CN60" s="533"/>
      <c r="CO60" s="533"/>
      <c r="CP60" s="534"/>
      <c r="CQ60" s="527"/>
      <c r="CR60" s="533"/>
      <c r="CS60" s="533"/>
      <c r="CT60" s="533"/>
      <c r="CU60" s="533"/>
      <c r="CV60" s="533"/>
      <c r="CW60" s="534"/>
      <c r="CX60" s="527"/>
      <c r="CY60" s="533"/>
      <c r="CZ60" s="533"/>
      <c r="DA60" s="533"/>
      <c r="DB60" s="533"/>
      <c r="DC60" s="533"/>
      <c r="DD60" s="534"/>
      <c r="DE60" s="527"/>
      <c r="DF60" s="533"/>
      <c r="DG60" s="533"/>
      <c r="DH60" s="533"/>
      <c r="DI60" s="533"/>
      <c r="DJ60" s="533"/>
      <c r="DK60" s="534"/>
      <c r="DL60" s="527"/>
      <c r="DM60" s="533"/>
      <c r="DN60" s="533"/>
      <c r="DO60" s="533"/>
      <c r="DP60" s="533"/>
      <c r="DQ60" s="533"/>
      <c r="DR60" s="534"/>
      <c r="DS60" s="527"/>
      <c r="DT60" s="533"/>
      <c r="DU60" s="533"/>
      <c r="DV60" s="533"/>
      <c r="DW60" s="533"/>
      <c r="DX60" s="533"/>
      <c r="DY60" s="534"/>
      <c r="DZ60" s="527"/>
      <c r="EA60" s="533"/>
      <c r="EB60" s="533"/>
      <c r="EC60" s="533"/>
      <c r="ED60" s="533"/>
      <c r="EE60" s="533"/>
      <c r="EF60" s="534"/>
      <c r="EG60" s="533"/>
      <c r="EH60" s="534"/>
      <c r="EI60" s="533"/>
      <c r="EJ60" s="532"/>
    </row>
    <row r="61" spans="1:140" s="125" customFormat="1" ht="14.25" outlineLevel="1" x14ac:dyDescent="0.2">
      <c r="A61" s="489" t="s">
        <v>94</v>
      </c>
      <c r="B61" s="496" t="s">
        <v>882</v>
      </c>
      <c r="C61" s="170" t="s">
        <v>1670</v>
      </c>
      <c r="D61" s="232" t="s">
        <v>883</v>
      </c>
      <c r="E61" s="499" t="s">
        <v>816</v>
      </c>
      <c r="F61" s="233">
        <v>39</v>
      </c>
      <c r="G61" s="564"/>
      <c r="H61" s="500">
        <f>ROUND(IFERROR(F61*G61," - "),2)</f>
        <v>0</v>
      </c>
      <c r="I61" s="89" t="e">
        <f>H61/$G$65</f>
        <v>#DIV/0!</v>
      </c>
      <c r="J61" s="462"/>
      <c r="K61" s="527"/>
      <c r="L61" s="533"/>
      <c r="M61" s="533"/>
      <c r="N61" s="533"/>
      <c r="O61" s="533"/>
      <c r="P61" s="533"/>
      <c r="Q61" s="534"/>
      <c r="R61" s="527"/>
      <c r="S61" s="533"/>
      <c r="T61" s="533"/>
      <c r="U61" s="533"/>
      <c r="V61" s="533"/>
      <c r="W61" s="533"/>
      <c r="X61" s="534"/>
      <c r="Y61" s="527"/>
      <c r="Z61" s="533"/>
      <c r="AA61" s="533"/>
      <c r="AB61" s="533"/>
      <c r="AC61" s="533"/>
      <c r="AD61" s="533"/>
      <c r="AE61" s="534"/>
      <c r="AF61" s="527"/>
      <c r="AG61" s="533"/>
      <c r="AH61" s="533"/>
      <c r="AI61" s="533"/>
      <c r="AJ61" s="533"/>
      <c r="AK61" s="533"/>
      <c r="AL61" s="534"/>
      <c r="AM61" s="527"/>
      <c r="AN61" s="533"/>
      <c r="AO61" s="533"/>
      <c r="AP61" s="533"/>
      <c r="AQ61" s="533"/>
      <c r="AR61" s="533"/>
      <c r="AS61" s="534"/>
      <c r="AT61" s="527"/>
      <c r="AU61" s="533"/>
      <c r="AV61" s="533"/>
      <c r="AW61" s="533"/>
      <c r="AX61" s="533"/>
      <c r="AY61" s="533"/>
      <c r="AZ61" s="534"/>
      <c r="BA61" s="527"/>
      <c r="BB61" s="533"/>
      <c r="BC61" s="533"/>
      <c r="BD61" s="533"/>
      <c r="BE61" s="533"/>
      <c r="BF61" s="533"/>
      <c r="BG61" s="534"/>
      <c r="BH61" s="527"/>
      <c r="BI61" s="533"/>
      <c r="BJ61" s="533"/>
      <c r="BK61" s="533"/>
      <c r="BL61" s="533"/>
      <c r="BM61" s="533"/>
      <c r="BN61" s="534"/>
      <c r="BO61" s="527"/>
      <c r="BP61" s="533"/>
      <c r="BQ61" s="533"/>
      <c r="BR61" s="533"/>
      <c r="BS61" s="533"/>
      <c r="BT61" s="533"/>
      <c r="BU61" s="534"/>
      <c r="BV61" s="527"/>
      <c r="BW61" s="533"/>
      <c r="BX61" s="533"/>
      <c r="BY61" s="533"/>
      <c r="BZ61" s="533"/>
      <c r="CA61" s="533"/>
      <c r="CB61" s="534"/>
      <c r="CC61" s="527"/>
      <c r="CD61" s="533"/>
      <c r="CE61" s="533"/>
      <c r="CF61" s="533"/>
      <c r="CG61" s="533"/>
      <c r="CH61" s="533"/>
      <c r="CI61" s="534"/>
      <c r="CJ61" s="527"/>
      <c r="CK61" s="533"/>
      <c r="CL61" s="533"/>
      <c r="CM61" s="533"/>
      <c r="CN61" s="533"/>
      <c r="CO61" s="533"/>
      <c r="CP61" s="534"/>
      <c r="CQ61" s="527"/>
      <c r="CR61" s="533"/>
      <c r="CS61" s="533"/>
      <c r="CT61" s="533"/>
      <c r="CU61" s="533"/>
      <c r="CV61" s="533"/>
      <c r="CW61" s="534"/>
      <c r="CX61" s="527"/>
      <c r="CY61" s="533"/>
      <c r="CZ61" s="533"/>
      <c r="DA61" s="533"/>
      <c r="DB61" s="533"/>
      <c r="DC61" s="533"/>
      <c r="DD61" s="534"/>
      <c r="DE61" s="527"/>
      <c r="DF61" s="533"/>
      <c r="DG61" s="533"/>
      <c r="DH61" s="533"/>
      <c r="DI61" s="533"/>
      <c r="DJ61" s="533"/>
      <c r="DK61" s="534"/>
      <c r="DL61" s="527"/>
      <c r="DM61" s="533"/>
      <c r="DN61" s="533"/>
      <c r="DO61" s="533"/>
      <c r="DP61" s="533"/>
      <c r="DQ61" s="533"/>
      <c r="DR61" s="534"/>
      <c r="DS61" s="527"/>
      <c r="DT61" s="533"/>
      <c r="DU61" s="533"/>
      <c r="DV61" s="533"/>
      <c r="DW61" s="533"/>
      <c r="DX61" s="533"/>
      <c r="DY61" s="534"/>
      <c r="DZ61" s="527"/>
      <c r="EA61" s="533"/>
      <c r="EB61" s="533"/>
      <c r="EC61" s="533"/>
      <c r="ED61" s="533"/>
      <c r="EE61" s="533"/>
      <c r="EF61" s="534"/>
      <c r="EG61" s="533"/>
      <c r="EH61" s="534"/>
      <c r="EI61" s="533"/>
      <c r="EJ61" s="532"/>
    </row>
    <row r="62" spans="1:140" s="125" customFormat="1" ht="14.25" outlineLevel="1" x14ac:dyDescent="0.2">
      <c r="A62" s="489" t="s">
        <v>96</v>
      </c>
      <c r="B62" s="496" t="s">
        <v>874</v>
      </c>
      <c r="C62" s="170" t="s">
        <v>1670</v>
      </c>
      <c r="D62" s="232" t="s">
        <v>1673</v>
      </c>
      <c r="E62" s="499" t="s">
        <v>537</v>
      </c>
      <c r="F62" s="233">
        <v>100</v>
      </c>
      <c r="G62" s="564"/>
      <c r="H62" s="500">
        <f>ROUND(IFERROR(F62*G62," - "),2)</f>
        <v>0</v>
      </c>
      <c r="I62" s="89" t="e">
        <f>H62/$G$65</f>
        <v>#DIV/0!</v>
      </c>
      <c r="J62" s="462"/>
      <c r="K62" s="527"/>
      <c r="L62" s="533"/>
      <c r="M62" s="533"/>
      <c r="N62" s="533"/>
      <c r="O62" s="533"/>
      <c r="P62" s="533"/>
      <c r="Q62" s="534"/>
      <c r="R62" s="527"/>
      <c r="S62" s="533"/>
      <c r="T62" s="533"/>
      <c r="U62" s="533"/>
      <c r="V62" s="533"/>
      <c r="W62" s="533"/>
      <c r="X62" s="534"/>
      <c r="Y62" s="527"/>
      <c r="Z62" s="533"/>
      <c r="AA62" s="533"/>
      <c r="AB62" s="533"/>
      <c r="AC62" s="533"/>
      <c r="AD62" s="533"/>
      <c r="AE62" s="534"/>
      <c r="AF62" s="527"/>
      <c r="AG62" s="533"/>
      <c r="AH62" s="533"/>
      <c r="AI62" s="533"/>
      <c r="AJ62" s="533"/>
      <c r="AK62" s="533"/>
      <c r="AL62" s="534"/>
      <c r="AM62" s="527"/>
      <c r="AN62" s="533"/>
      <c r="AO62" s="533"/>
      <c r="AP62" s="533"/>
      <c r="AQ62" s="533"/>
      <c r="AR62" s="533"/>
      <c r="AS62" s="534"/>
      <c r="AT62" s="527"/>
      <c r="AU62" s="533"/>
      <c r="AV62" s="533"/>
      <c r="AW62" s="533"/>
      <c r="AX62" s="533"/>
      <c r="AY62" s="533"/>
      <c r="AZ62" s="534"/>
      <c r="BA62" s="527"/>
      <c r="BB62" s="533"/>
      <c r="BC62" s="533"/>
      <c r="BD62" s="533"/>
      <c r="BE62" s="533"/>
      <c r="BF62" s="533"/>
      <c r="BG62" s="534"/>
      <c r="BH62" s="527"/>
      <c r="BI62" s="533"/>
      <c r="BJ62" s="533"/>
      <c r="BK62" s="533"/>
      <c r="BL62" s="533"/>
      <c r="BM62" s="533"/>
      <c r="BN62" s="534"/>
      <c r="BO62" s="527"/>
      <c r="BP62" s="533"/>
      <c r="BQ62" s="533"/>
      <c r="BR62" s="533"/>
      <c r="BS62" s="533"/>
      <c r="BT62" s="533"/>
      <c r="BU62" s="534"/>
      <c r="BV62" s="527"/>
      <c r="BW62" s="533"/>
      <c r="BX62" s="533"/>
      <c r="BY62" s="533"/>
      <c r="BZ62" s="533"/>
      <c r="CA62" s="533"/>
      <c r="CB62" s="534"/>
      <c r="CC62" s="527"/>
      <c r="CD62" s="533"/>
      <c r="CE62" s="533"/>
      <c r="CF62" s="533"/>
      <c r="CG62" s="533"/>
      <c r="CH62" s="533"/>
      <c r="CI62" s="534"/>
      <c r="CJ62" s="527"/>
      <c r="CK62" s="533"/>
      <c r="CL62" s="533"/>
      <c r="CM62" s="533"/>
      <c r="CN62" s="533"/>
      <c r="CO62" s="533"/>
      <c r="CP62" s="534"/>
      <c r="CQ62" s="527"/>
      <c r="CR62" s="533"/>
      <c r="CS62" s="533"/>
      <c r="CT62" s="533"/>
      <c r="CU62" s="533"/>
      <c r="CV62" s="533"/>
      <c r="CW62" s="534"/>
      <c r="CX62" s="527"/>
      <c r="CY62" s="533"/>
      <c r="CZ62" s="533"/>
      <c r="DA62" s="533"/>
      <c r="DB62" s="533"/>
      <c r="DC62" s="533"/>
      <c r="DD62" s="534"/>
      <c r="DE62" s="527"/>
      <c r="DF62" s="533"/>
      <c r="DG62" s="533"/>
      <c r="DH62" s="533"/>
      <c r="DI62" s="533"/>
      <c r="DJ62" s="533"/>
      <c r="DK62" s="534"/>
      <c r="DL62" s="527"/>
      <c r="DM62" s="533"/>
      <c r="DN62" s="533"/>
      <c r="DO62" s="533"/>
      <c r="DP62" s="533"/>
      <c r="DQ62" s="533"/>
      <c r="DR62" s="534"/>
      <c r="DS62" s="527"/>
      <c r="DT62" s="533"/>
      <c r="DU62" s="533"/>
      <c r="DV62" s="533"/>
      <c r="DW62" s="533"/>
      <c r="DX62" s="533"/>
      <c r="DY62" s="534"/>
      <c r="DZ62" s="527"/>
      <c r="EA62" s="533"/>
      <c r="EB62" s="533"/>
      <c r="EC62" s="533"/>
      <c r="ED62" s="533"/>
      <c r="EE62" s="533"/>
      <c r="EF62" s="534"/>
      <c r="EG62" s="533"/>
      <c r="EH62" s="534"/>
      <c r="EI62" s="533"/>
      <c r="EJ62" s="532"/>
    </row>
    <row r="63" spans="1:140" s="125" customFormat="1" ht="14.25" outlineLevel="1" x14ac:dyDescent="0.2">
      <c r="A63" s="489" t="s">
        <v>600</v>
      </c>
      <c r="B63" s="496" t="s">
        <v>880</v>
      </c>
      <c r="C63" s="170" t="s">
        <v>1670</v>
      </c>
      <c r="D63" s="112" t="s">
        <v>881</v>
      </c>
      <c r="E63" s="485" t="s">
        <v>816</v>
      </c>
      <c r="F63" s="132">
        <v>60</v>
      </c>
      <c r="G63" s="561"/>
      <c r="H63" s="486">
        <f t="shared" ref="H63:H64" si="12">ROUND(IFERROR(F63*G63," - "),2)</f>
        <v>0</v>
      </c>
      <c r="I63" s="77" t="e">
        <f>H63/$G$65</f>
        <v>#DIV/0!</v>
      </c>
      <c r="J63" s="462"/>
      <c r="K63" s="527"/>
      <c r="L63" s="533"/>
      <c r="M63" s="533"/>
      <c r="N63" s="533"/>
      <c r="O63" s="533"/>
      <c r="P63" s="533"/>
      <c r="Q63" s="534"/>
      <c r="R63" s="527"/>
      <c r="S63" s="533"/>
      <c r="T63" s="533"/>
      <c r="U63" s="533"/>
      <c r="V63" s="533"/>
      <c r="W63" s="533"/>
      <c r="X63" s="534"/>
      <c r="Y63" s="527"/>
      <c r="Z63" s="533"/>
      <c r="AA63" s="533"/>
      <c r="AB63" s="533"/>
      <c r="AC63" s="533"/>
      <c r="AD63" s="533"/>
      <c r="AE63" s="534"/>
      <c r="AF63" s="527"/>
      <c r="AG63" s="533"/>
      <c r="AH63" s="533"/>
      <c r="AI63" s="533"/>
      <c r="AJ63" s="533"/>
      <c r="AK63" s="533"/>
      <c r="AL63" s="534"/>
      <c r="AM63" s="527"/>
      <c r="AN63" s="533"/>
      <c r="AO63" s="533"/>
      <c r="AP63" s="533"/>
      <c r="AQ63" s="533"/>
      <c r="AR63" s="533"/>
      <c r="AS63" s="534"/>
      <c r="AT63" s="527"/>
      <c r="AU63" s="533"/>
      <c r="AV63" s="533"/>
      <c r="AW63" s="533"/>
      <c r="AX63" s="533"/>
      <c r="AY63" s="533"/>
      <c r="AZ63" s="534"/>
      <c r="BA63" s="527"/>
      <c r="BB63" s="533"/>
      <c r="BC63" s="533"/>
      <c r="BD63" s="533"/>
      <c r="BE63" s="533"/>
      <c r="BF63" s="533"/>
      <c r="BG63" s="534"/>
      <c r="BH63" s="527"/>
      <c r="BI63" s="533"/>
      <c r="BJ63" s="533"/>
      <c r="BK63" s="533"/>
      <c r="BL63" s="533"/>
      <c r="BM63" s="533"/>
      <c r="BN63" s="534"/>
      <c r="BO63" s="527"/>
      <c r="BP63" s="533"/>
      <c r="BQ63" s="533"/>
      <c r="BR63" s="533"/>
      <c r="BS63" s="533"/>
      <c r="BT63" s="533"/>
      <c r="BU63" s="534"/>
      <c r="BV63" s="527"/>
      <c r="BW63" s="533"/>
      <c r="BX63" s="533"/>
      <c r="BY63" s="533"/>
      <c r="BZ63" s="533"/>
      <c r="CA63" s="533"/>
      <c r="CB63" s="534"/>
      <c r="CC63" s="527"/>
      <c r="CD63" s="533"/>
      <c r="CE63" s="533"/>
      <c r="CF63" s="533"/>
      <c r="CG63" s="533"/>
      <c r="CH63" s="533"/>
      <c r="CI63" s="534"/>
      <c r="CJ63" s="527"/>
      <c r="CK63" s="533"/>
      <c r="CL63" s="533"/>
      <c r="CM63" s="533"/>
      <c r="CN63" s="533"/>
      <c r="CO63" s="533"/>
      <c r="CP63" s="534"/>
      <c r="CQ63" s="527"/>
      <c r="CR63" s="533"/>
      <c r="CS63" s="533"/>
      <c r="CT63" s="533"/>
      <c r="CU63" s="533"/>
      <c r="CV63" s="533"/>
      <c r="CW63" s="534"/>
      <c r="CX63" s="527"/>
      <c r="CY63" s="533"/>
      <c r="CZ63" s="533"/>
      <c r="DA63" s="533"/>
      <c r="DB63" s="533"/>
      <c r="DC63" s="533"/>
      <c r="DD63" s="534"/>
      <c r="DE63" s="527"/>
      <c r="DF63" s="533"/>
      <c r="DG63" s="533"/>
      <c r="DH63" s="533"/>
      <c r="DI63" s="533"/>
      <c r="DJ63" s="533"/>
      <c r="DK63" s="534"/>
      <c r="DL63" s="527"/>
      <c r="DM63" s="533"/>
      <c r="DN63" s="533"/>
      <c r="DO63" s="533"/>
      <c r="DP63" s="533"/>
      <c r="DQ63" s="533"/>
      <c r="DR63" s="534"/>
      <c r="DS63" s="527"/>
      <c r="DT63" s="533"/>
      <c r="DU63" s="533"/>
      <c r="DV63" s="533"/>
      <c r="DW63" s="533"/>
      <c r="DX63" s="533"/>
      <c r="DY63" s="534"/>
      <c r="DZ63" s="527"/>
      <c r="EA63" s="533"/>
      <c r="EB63" s="533"/>
      <c r="EC63" s="533"/>
      <c r="ED63" s="533"/>
      <c r="EE63" s="533"/>
      <c r="EF63" s="534"/>
      <c r="EG63" s="533"/>
      <c r="EH63" s="534"/>
      <c r="EI63" s="533"/>
      <c r="EJ63" s="532"/>
    </row>
    <row r="64" spans="1:140" s="125" customFormat="1" ht="15" outlineLevel="1" thickBot="1" x14ac:dyDescent="0.25">
      <c r="A64" s="489" t="s">
        <v>1048</v>
      </c>
      <c r="B64" s="496" t="s">
        <v>875</v>
      </c>
      <c r="C64" s="170" t="s">
        <v>1670</v>
      </c>
      <c r="D64" s="112" t="s">
        <v>876</v>
      </c>
      <c r="E64" s="485" t="s">
        <v>537</v>
      </c>
      <c r="F64" s="132">
        <v>20</v>
      </c>
      <c r="G64" s="561"/>
      <c r="H64" s="486">
        <f t="shared" si="12"/>
        <v>0</v>
      </c>
      <c r="I64" s="79" t="e">
        <f>H64/$G$65</f>
        <v>#DIV/0!</v>
      </c>
      <c r="J64" s="462"/>
      <c r="K64" s="527"/>
      <c r="L64" s="533"/>
      <c r="M64" s="533"/>
      <c r="N64" s="533"/>
      <c r="O64" s="533"/>
      <c r="P64" s="533"/>
      <c r="Q64" s="534"/>
      <c r="R64" s="527"/>
      <c r="S64" s="533"/>
      <c r="T64" s="533"/>
      <c r="U64" s="533"/>
      <c r="V64" s="533"/>
      <c r="W64" s="533"/>
      <c r="X64" s="534"/>
      <c r="Y64" s="527"/>
      <c r="Z64" s="533"/>
      <c r="AA64" s="533"/>
      <c r="AB64" s="533"/>
      <c r="AC64" s="533"/>
      <c r="AD64" s="533"/>
      <c r="AE64" s="534"/>
      <c r="AF64" s="527"/>
      <c r="AG64" s="533"/>
      <c r="AH64" s="533"/>
      <c r="AI64" s="533"/>
      <c r="AJ64" s="533"/>
      <c r="AK64" s="533"/>
      <c r="AL64" s="534"/>
      <c r="AM64" s="527"/>
      <c r="AN64" s="533"/>
      <c r="AO64" s="533"/>
      <c r="AP64" s="533"/>
      <c r="AQ64" s="533"/>
      <c r="AR64" s="533"/>
      <c r="AS64" s="534"/>
      <c r="AT64" s="527"/>
      <c r="AU64" s="533"/>
      <c r="AV64" s="533"/>
      <c r="AW64" s="533"/>
      <c r="AX64" s="533"/>
      <c r="AY64" s="533"/>
      <c r="AZ64" s="534"/>
      <c r="BA64" s="527"/>
      <c r="BB64" s="533"/>
      <c r="BC64" s="533"/>
      <c r="BD64" s="533"/>
      <c r="BE64" s="533"/>
      <c r="BF64" s="533"/>
      <c r="BG64" s="534"/>
      <c r="BH64" s="527"/>
      <c r="BI64" s="533"/>
      <c r="BJ64" s="533"/>
      <c r="BK64" s="533"/>
      <c r="BL64" s="533"/>
      <c r="BM64" s="533"/>
      <c r="BN64" s="534"/>
      <c r="BO64" s="527"/>
      <c r="BP64" s="533"/>
      <c r="BQ64" s="533"/>
      <c r="BR64" s="533"/>
      <c r="BS64" s="533"/>
      <c r="BT64" s="533"/>
      <c r="BU64" s="534"/>
      <c r="BV64" s="527"/>
      <c r="BW64" s="533"/>
      <c r="BX64" s="533"/>
      <c r="BY64" s="533"/>
      <c r="BZ64" s="533"/>
      <c r="CA64" s="533"/>
      <c r="CB64" s="534"/>
      <c r="CC64" s="527"/>
      <c r="CD64" s="533"/>
      <c r="CE64" s="533"/>
      <c r="CF64" s="533"/>
      <c r="CG64" s="533"/>
      <c r="CH64" s="533"/>
      <c r="CI64" s="534"/>
      <c r="CJ64" s="527"/>
      <c r="CK64" s="533"/>
      <c r="CL64" s="533"/>
      <c r="CM64" s="533"/>
      <c r="CN64" s="533"/>
      <c r="CO64" s="533"/>
      <c r="CP64" s="534"/>
      <c r="CQ64" s="527"/>
      <c r="CR64" s="533"/>
      <c r="CS64" s="533"/>
      <c r="CT64" s="533"/>
      <c r="CU64" s="533"/>
      <c r="CV64" s="533"/>
      <c r="CW64" s="534"/>
      <c r="CX64" s="527"/>
      <c r="CY64" s="533"/>
      <c r="CZ64" s="533"/>
      <c r="DA64" s="533"/>
      <c r="DB64" s="533"/>
      <c r="DC64" s="533"/>
      <c r="DD64" s="534"/>
      <c r="DE64" s="527"/>
      <c r="DF64" s="533"/>
      <c r="DG64" s="533"/>
      <c r="DH64" s="533"/>
      <c r="DI64" s="533"/>
      <c r="DJ64" s="533"/>
      <c r="DK64" s="534"/>
      <c r="DL64" s="527"/>
      <c r="DM64" s="533"/>
      <c r="DN64" s="533"/>
      <c r="DO64" s="533"/>
      <c r="DP64" s="533"/>
      <c r="DQ64" s="533"/>
      <c r="DR64" s="534"/>
      <c r="DS64" s="527"/>
      <c r="DT64" s="533"/>
      <c r="DU64" s="533"/>
      <c r="DV64" s="533"/>
      <c r="DW64" s="533"/>
      <c r="DX64" s="533"/>
      <c r="DY64" s="534"/>
      <c r="DZ64" s="527"/>
      <c r="EA64" s="533"/>
      <c r="EB64" s="533"/>
      <c r="EC64" s="533"/>
      <c r="ED64" s="533"/>
      <c r="EE64" s="533"/>
      <c r="EF64" s="534"/>
      <c r="EG64" s="533"/>
      <c r="EH64" s="534"/>
      <c r="EI64" s="533"/>
      <c r="EJ64" s="532"/>
    </row>
    <row r="65" spans="1:141" ht="18.75" thickBot="1" x14ac:dyDescent="0.25">
      <c r="A65" s="501" t="s">
        <v>962</v>
      </c>
      <c r="B65" s="502"/>
      <c r="C65" s="502"/>
      <c r="D65" s="503"/>
      <c r="E65" s="504"/>
      <c r="F65" s="505"/>
      <c r="G65" s="646">
        <f>ROUND(SUM(E14,E20,E31,E58),2)</f>
        <v>0</v>
      </c>
      <c r="H65" s="646"/>
      <c r="I65" s="506" t="e">
        <f>SUM(H14:H64)/G65</f>
        <v>#DIV/0!</v>
      </c>
      <c r="J65" s="462"/>
      <c r="K65" s="536"/>
      <c r="L65" s="536"/>
      <c r="M65" s="536"/>
      <c r="N65" s="536"/>
      <c r="O65" s="536"/>
      <c r="P65" s="536"/>
      <c r="Q65" s="537"/>
      <c r="R65" s="536"/>
      <c r="S65" s="536"/>
      <c r="T65" s="536"/>
      <c r="U65" s="536"/>
      <c r="V65" s="536"/>
      <c r="W65" s="536"/>
      <c r="X65" s="537"/>
      <c r="Y65" s="536"/>
      <c r="Z65" s="536"/>
      <c r="AA65" s="536"/>
      <c r="AB65" s="536"/>
      <c r="AC65" s="536"/>
      <c r="AD65" s="536"/>
      <c r="AE65" s="537"/>
      <c r="AF65" s="536"/>
      <c r="AG65" s="536"/>
      <c r="AH65" s="536"/>
      <c r="AI65" s="536"/>
      <c r="AJ65" s="536"/>
      <c r="AK65" s="536"/>
      <c r="AL65" s="537"/>
      <c r="AM65" s="536"/>
      <c r="AN65" s="536"/>
      <c r="AO65" s="536"/>
      <c r="AP65" s="536"/>
      <c r="AQ65" s="536"/>
      <c r="AR65" s="536"/>
      <c r="AS65" s="537"/>
      <c r="AT65" s="536"/>
      <c r="AU65" s="536"/>
      <c r="AV65" s="536"/>
      <c r="AW65" s="536"/>
      <c r="AX65" s="536"/>
      <c r="AY65" s="536"/>
      <c r="AZ65" s="537"/>
      <c r="BA65" s="536"/>
      <c r="BB65" s="536"/>
      <c r="BC65" s="536"/>
      <c r="BD65" s="536"/>
      <c r="BE65" s="536"/>
      <c r="BF65" s="536"/>
      <c r="BG65" s="537"/>
      <c r="BH65" s="536"/>
      <c r="BI65" s="536"/>
      <c r="BJ65" s="536"/>
      <c r="BK65" s="536"/>
      <c r="BL65" s="536"/>
      <c r="BM65" s="536"/>
      <c r="BN65" s="537"/>
      <c r="BO65" s="536"/>
      <c r="BP65" s="536"/>
      <c r="BQ65" s="536"/>
      <c r="BR65" s="536"/>
      <c r="BS65" s="536"/>
      <c r="BT65" s="536"/>
      <c r="BU65" s="537"/>
      <c r="BV65" s="536"/>
      <c r="BW65" s="536"/>
      <c r="BX65" s="536"/>
      <c r="BY65" s="536"/>
      <c r="BZ65" s="536"/>
      <c r="CA65" s="536"/>
      <c r="CB65" s="537"/>
      <c r="CC65" s="536"/>
      <c r="CD65" s="536"/>
      <c r="CE65" s="536"/>
      <c r="CF65" s="536"/>
      <c r="CG65" s="536"/>
      <c r="CH65" s="536"/>
      <c r="CI65" s="537"/>
      <c r="CJ65" s="536"/>
      <c r="CK65" s="536"/>
      <c r="CL65" s="536"/>
      <c r="CM65" s="536"/>
      <c r="CN65" s="536"/>
      <c r="CO65" s="536"/>
      <c r="CP65" s="537"/>
      <c r="CQ65" s="536"/>
      <c r="CR65" s="536"/>
      <c r="CS65" s="536"/>
      <c r="CT65" s="536"/>
      <c r="CU65" s="536"/>
      <c r="CV65" s="536"/>
      <c r="CW65" s="537"/>
      <c r="CX65" s="536"/>
      <c r="CY65" s="536"/>
      <c r="CZ65" s="536"/>
      <c r="DA65" s="536"/>
      <c r="DB65" s="536"/>
      <c r="DC65" s="536"/>
      <c r="DD65" s="537"/>
      <c r="DE65" s="536"/>
      <c r="DF65" s="536"/>
      <c r="DG65" s="536"/>
      <c r="DH65" s="536"/>
      <c r="DI65" s="536"/>
      <c r="DJ65" s="536"/>
      <c r="DK65" s="537"/>
      <c r="DL65" s="536"/>
      <c r="DM65" s="536"/>
      <c r="DN65" s="536"/>
      <c r="DO65" s="536"/>
      <c r="DP65" s="536"/>
      <c r="DQ65" s="536"/>
      <c r="DR65" s="537"/>
      <c r="DS65" s="536"/>
      <c r="DT65" s="536"/>
      <c r="DU65" s="536"/>
      <c r="DV65" s="536"/>
      <c r="DW65" s="536"/>
      <c r="DX65" s="536"/>
      <c r="DY65" s="537"/>
      <c r="DZ65" s="536"/>
      <c r="EA65" s="536"/>
      <c r="EB65" s="536"/>
      <c r="EC65" s="536"/>
      <c r="ED65" s="536"/>
      <c r="EE65" s="536"/>
      <c r="EF65" s="537"/>
      <c r="EG65" s="538"/>
      <c r="EH65" s="537"/>
      <c r="EI65" s="538"/>
      <c r="EJ65" s="537"/>
      <c r="EK65" s="128"/>
    </row>
    <row r="66" spans="1:141" ht="7.5" customHeight="1" thickBot="1" x14ac:dyDescent="0.25">
      <c r="A66" s="507"/>
      <c r="B66" s="507"/>
      <c r="C66" s="507"/>
      <c r="D66" s="508"/>
      <c r="E66" s="509"/>
      <c r="F66" s="510"/>
      <c r="G66" s="511"/>
      <c r="H66" s="511"/>
      <c r="I66" s="512"/>
      <c r="J66" s="462"/>
      <c r="K66" s="536"/>
      <c r="L66" s="536"/>
      <c r="M66" s="536"/>
      <c r="N66" s="536"/>
      <c r="O66" s="536"/>
      <c r="P66" s="536"/>
      <c r="Q66" s="537"/>
      <c r="R66" s="536"/>
      <c r="S66" s="536"/>
      <c r="T66" s="536"/>
      <c r="U66" s="536"/>
      <c r="V66" s="536"/>
      <c r="W66" s="536"/>
      <c r="X66" s="537"/>
      <c r="Y66" s="536"/>
      <c r="Z66" s="536"/>
      <c r="AA66" s="536"/>
      <c r="AB66" s="536"/>
      <c r="AC66" s="536"/>
      <c r="AD66" s="536"/>
      <c r="AE66" s="537"/>
      <c r="AF66" s="536"/>
      <c r="AG66" s="536"/>
      <c r="AH66" s="536"/>
      <c r="AI66" s="536"/>
      <c r="AJ66" s="536"/>
      <c r="AK66" s="536"/>
      <c r="AL66" s="537"/>
      <c r="AM66" s="536"/>
      <c r="AN66" s="536"/>
      <c r="AO66" s="536"/>
      <c r="AP66" s="536"/>
      <c r="AQ66" s="536"/>
      <c r="AR66" s="536"/>
      <c r="AS66" s="537"/>
      <c r="AT66" s="536"/>
      <c r="AU66" s="536"/>
      <c r="AV66" s="536"/>
      <c r="AW66" s="536"/>
      <c r="AX66" s="536"/>
      <c r="AY66" s="536"/>
      <c r="AZ66" s="537"/>
      <c r="BA66" s="536"/>
      <c r="BB66" s="536"/>
      <c r="BC66" s="536"/>
      <c r="BD66" s="536"/>
      <c r="BE66" s="536"/>
      <c r="BF66" s="536"/>
      <c r="BG66" s="537"/>
      <c r="BH66" s="536"/>
      <c r="BI66" s="536"/>
      <c r="BJ66" s="536"/>
      <c r="BK66" s="536"/>
      <c r="BL66" s="536"/>
      <c r="BM66" s="536"/>
      <c r="BN66" s="537"/>
      <c r="BO66" s="536"/>
      <c r="BP66" s="536"/>
      <c r="BQ66" s="536"/>
      <c r="BR66" s="536"/>
      <c r="BS66" s="536"/>
      <c r="BT66" s="536"/>
      <c r="BU66" s="537"/>
      <c r="BV66" s="536"/>
      <c r="BW66" s="536"/>
      <c r="BX66" s="536"/>
      <c r="BY66" s="536"/>
      <c r="BZ66" s="536"/>
      <c r="CA66" s="536"/>
      <c r="CB66" s="537"/>
      <c r="CC66" s="536"/>
      <c r="CD66" s="536"/>
      <c r="CE66" s="536"/>
      <c r="CF66" s="536"/>
      <c r="CG66" s="536"/>
      <c r="CH66" s="536"/>
      <c r="CI66" s="537"/>
      <c r="CJ66" s="536"/>
      <c r="CK66" s="536"/>
      <c r="CL66" s="536"/>
      <c r="CM66" s="536"/>
      <c r="CN66" s="536"/>
      <c r="CO66" s="536"/>
      <c r="CP66" s="537"/>
      <c r="CQ66" s="536"/>
      <c r="CR66" s="536"/>
      <c r="CS66" s="536"/>
      <c r="CT66" s="536"/>
      <c r="CU66" s="536"/>
      <c r="CV66" s="536"/>
      <c r="CW66" s="537"/>
      <c r="CX66" s="536"/>
      <c r="CY66" s="536"/>
      <c r="CZ66" s="536"/>
      <c r="DA66" s="536"/>
      <c r="DB66" s="536"/>
      <c r="DC66" s="536"/>
      <c r="DD66" s="537"/>
      <c r="DE66" s="536"/>
      <c r="DF66" s="536"/>
      <c r="DG66" s="536"/>
      <c r="DH66" s="536"/>
      <c r="DI66" s="536"/>
      <c r="DJ66" s="536"/>
      <c r="DK66" s="537"/>
      <c r="DL66" s="536"/>
      <c r="DM66" s="536"/>
      <c r="DN66" s="536"/>
      <c r="DO66" s="536"/>
      <c r="DP66" s="536"/>
      <c r="DQ66" s="536"/>
      <c r="DR66" s="537"/>
      <c r="DS66" s="536"/>
      <c r="DT66" s="536"/>
      <c r="DU66" s="536"/>
      <c r="DV66" s="536"/>
      <c r="DW66" s="536"/>
      <c r="DX66" s="536"/>
      <c r="DY66" s="537"/>
      <c r="DZ66" s="536"/>
      <c r="EA66" s="536"/>
      <c r="EB66" s="536"/>
      <c r="EC66" s="536"/>
      <c r="ED66" s="536"/>
      <c r="EE66" s="536"/>
      <c r="EF66" s="537"/>
      <c r="EG66" s="538"/>
      <c r="EH66" s="537"/>
      <c r="EI66" s="538"/>
      <c r="EJ66" s="537"/>
      <c r="EK66" s="128"/>
    </row>
    <row r="67" spans="1:141" ht="18.75" thickBot="1" x14ac:dyDescent="0.25">
      <c r="A67" s="501" t="s">
        <v>1668</v>
      </c>
      <c r="B67" s="502"/>
      <c r="C67" s="502"/>
      <c r="D67" s="503"/>
      <c r="E67" s="566" t="s">
        <v>1704</v>
      </c>
      <c r="F67" s="505"/>
      <c r="G67" s="646" t="e">
        <f>ROUND(G65*(1+E67),2)</f>
        <v>#VALUE!</v>
      </c>
      <c r="H67" s="647"/>
      <c r="I67" s="506" t="e">
        <f>SUM(H14:H64)*(1+E67)/G67</f>
        <v>#VALUE!</v>
      </c>
      <c r="J67" s="462"/>
      <c r="CH67" s="452"/>
      <c r="CI67" s="453"/>
      <c r="CJ67" s="127"/>
      <c r="CK67" s="127"/>
      <c r="CL67" s="127"/>
      <c r="CM67" s="127"/>
      <c r="CN67" s="127"/>
      <c r="CO67" s="127"/>
      <c r="CP67" s="453"/>
      <c r="CQ67" s="127"/>
      <c r="CR67" s="127"/>
      <c r="CS67" s="127"/>
      <c r="CT67" s="127"/>
      <c r="CU67" s="127"/>
      <c r="CV67" s="127"/>
      <c r="CW67" s="453"/>
      <c r="CX67" s="127"/>
      <c r="CY67" s="127"/>
      <c r="CZ67" s="127"/>
      <c r="DA67" s="127"/>
      <c r="DB67" s="127"/>
      <c r="DC67" s="127"/>
      <c r="DD67" s="453"/>
      <c r="DE67" s="127"/>
      <c r="DF67" s="127"/>
      <c r="DG67" s="127"/>
      <c r="DH67" s="127"/>
      <c r="DI67" s="127"/>
      <c r="DJ67" s="127"/>
      <c r="DK67" s="453"/>
      <c r="DL67" s="127"/>
      <c r="DM67" s="127"/>
      <c r="DN67" s="127"/>
      <c r="DO67" s="127"/>
      <c r="DP67" s="127"/>
      <c r="DQ67" s="127"/>
      <c r="DR67" s="453"/>
      <c r="DS67" s="127"/>
      <c r="DT67" s="127"/>
      <c r="DU67" s="127"/>
      <c r="DV67" s="127"/>
      <c r="DW67" s="127"/>
      <c r="DX67" s="127"/>
      <c r="DY67" s="453"/>
      <c r="DZ67" s="127"/>
      <c r="EA67" s="127"/>
      <c r="EB67" s="127"/>
      <c r="EC67" s="127"/>
      <c r="ED67" s="127"/>
      <c r="EE67" s="127"/>
      <c r="EF67" s="453"/>
      <c r="EG67" s="127"/>
      <c r="EH67" s="127"/>
      <c r="EI67" s="127"/>
      <c r="EJ67" s="454"/>
    </row>
    <row r="68" spans="1:141" ht="15.75" x14ac:dyDescent="0.2">
      <c r="A68" s="539"/>
      <c r="B68" s="540"/>
      <c r="C68" s="540"/>
      <c r="D68" s="541"/>
      <c r="E68" s="542"/>
      <c r="F68" s="543"/>
      <c r="G68" s="544"/>
      <c r="H68" s="545"/>
      <c r="I68" s="127"/>
      <c r="J68" s="462"/>
      <c r="L68" s="444"/>
      <c r="CH68" s="452"/>
      <c r="CI68" s="453"/>
      <c r="CJ68" s="127"/>
      <c r="CK68" s="127"/>
      <c r="CL68" s="127"/>
      <c r="CM68" s="127"/>
      <c r="CN68" s="127"/>
      <c r="CO68" s="127"/>
      <c r="CP68" s="453"/>
      <c r="CQ68" s="127"/>
      <c r="CR68" s="127"/>
      <c r="CS68" s="127"/>
      <c r="CT68" s="127"/>
      <c r="CU68" s="127"/>
      <c r="CV68" s="127"/>
      <c r="CW68" s="453"/>
      <c r="CX68" s="127"/>
      <c r="CY68" s="127"/>
      <c r="CZ68" s="127"/>
      <c r="DA68" s="127"/>
      <c r="DB68" s="127"/>
      <c r="DC68" s="127"/>
      <c r="DD68" s="453"/>
      <c r="DE68" s="127"/>
      <c r="DF68" s="127"/>
      <c r="DG68" s="127"/>
      <c r="DH68" s="127"/>
      <c r="DI68" s="127"/>
      <c r="DJ68" s="127"/>
      <c r="DK68" s="453"/>
      <c r="DL68" s="127"/>
      <c r="DM68" s="127"/>
      <c r="DN68" s="127"/>
      <c r="DO68" s="127"/>
      <c r="DP68" s="127"/>
      <c r="DQ68" s="127"/>
      <c r="DR68" s="453"/>
      <c r="DS68" s="127"/>
      <c r="DT68" s="127"/>
      <c r="DU68" s="127"/>
      <c r="DV68" s="127"/>
      <c r="DW68" s="127"/>
      <c r="DX68" s="127"/>
      <c r="DY68" s="453"/>
      <c r="DZ68" s="127"/>
      <c r="EA68" s="127"/>
      <c r="EB68" s="127"/>
      <c r="EC68" s="127"/>
      <c r="ED68" s="127"/>
      <c r="EE68" s="127"/>
      <c r="EF68" s="453"/>
      <c r="EG68" s="127"/>
      <c r="EH68" s="455"/>
      <c r="EI68" s="127"/>
      <c r="EJ68" s="456"/>
    </row>
    <row r="69" spans="1:141" ht="15" x14ac:dyDescent="0.2">
      <c r="A69" s="122"/>
      <c r="B69" s="546"/>
      <c r="C69" s="547"/>
      <c r="D69" s="548"/>
      <c r="E69" s="127"/>
      <c r="F69" s="455"/>
      <c r="G69" s="127"/>
      <c r="H69" s="545"/>
      <c r="I69" s="127"/>
      <c r="J69" s="122"/>
      <c r="BU69" s="444"/>
      <c r="CB69" s="444"/>
      <c r="EJ69" s="454"/>
    </row>
    <row r="70" spans="1:141" ht="15" x14ac:dyDescent="0.2">
      <c r="A70" s="546"/>
      <c r="B70" s="546"/>
      <c r="C70" s="547"/>
      <c r="D70" s="548"/>
      <c r="E70" s="127"/>
      <c r="F70" s="455"/>
      <c r="G70" s="127"/>
      <c r="H70" s="127"/>
      <c r="I70" s="127"/>
      <c r="J70" s="549"/>
      <c r="K70" s="549"/>
      <c r="Q70" s="457"/>
    </row>
    <row r="71" spans="1:141" x14ac:dyDescent="0.2">
      <c r="A71" s="550"/>
      <c r="B71" s="550"/>
      <c r="C71" s="550"/>
      <c r="D71" s="452"/>
      <c r="E71" s="457"/>
      <c r="F71" s="457"/>
      <c r="H71" s="457"/>
      <c r="J71" s="122"/>
    </row>
    <row r="72" spans="1:141" ht="15.75" x14ac:dyDescent="0.2">
      <c r="A72" s="552"/>
      <c r="B72" s="452"/>
      <c r="C72" s="452"/>
      <c r="D72" s="553"/>
      <c r="E72" s="553"/>
      <c r="F72" s="553"/>
      <c r="G72" s="553"/>
      <c r="H72" s="553"/>
      <c r="I72" s="127"/>
      <c r="J72" s="122"/>
    </row>
    <row r="73" spans="1:141" ht="15" x14ac:dyDescent="0.2">
      <c r="A73" s="552"/>
      <c r="B73" s="452"/>
      <c r="C73" s="452"/>
      <c r="D73" s="554"/>
      <c r="E73" s="554"/>
      <c r="F73" s="554"/>
      <c r="G73" s="554"/>
      <c r="H73" s="554"/>
      <c r="I73" s="127"/>
      <c r="J73" s="122"/>
    </row>
    <row r="74" spans="1:141" ht="15" x14ac:dyDescent="0.2">
      <c r="A74" s="552"/>
      <c r="B74" s="452"/>
      <c r="C74" s="452"/>
      <c r="D74" s="127"/>
      <c r="E74" s="554"/>
      <c r="F74" s="554"/>
      <c r="G74" s="554"/>
      <c r="H74" s="554"/>
      <c r="I74" s="549"/>
      <c r="J74" s="122"/>
    </row>
    <row r="75" spans="1:141" x14ac:dyDescent="0.2">
      <c r="A75" s="452"/>
      <c r="B75" s="452"/>
      <c r="C75" s="452"/>
      <c r="D75" s="517"/>
      <c r="E75" s="122"/>
      <c r="F75" s="122"/>
      <c r="G75" s="517"/>
      <c r="H75" s="122"/>
      <c r="J75" s="122"/>
    </row>
    <row r="78" spans="1:141" ht="15" customHeight="1" x14ac:dyDescent="0.2">
      <c r="C78" s="555"/>
      <c r="D78" s="556"/>
      <c r="E78" s="557"/>
      <c r="F78" s="557"/>
      <c r="G78" s="553"/>
      <c r="H78" s="557"/>
    </row>
    <row r="79" spans="1:141" ht="15" x14ac:dyDescent="0.2">
      <c r="C79" s="555"/>
      <c r="D79" s="558"/>
      <c r="E79" s="559"/>
      <c r="F79" s="559"/>
      <c r="G79" s="554"/>
      <c r="H79" s="559"/>
    </row>
    <row r="80" spans="1:141" ht="15" x14ac:dyDescent="0.2">
      <c r="C80" s="555"/>
      <c r="D80" s="558"/>
      <c r="E80" s="559"/>
      <c r="F80" s="559"/>
      <c r="G80" s="554"/>
      <c r="H80" s="559"/>
    </row>
    <row r="81" spans="1:140" ht="15" x14ac:dyDescent="0.2">
      <c r="C81" s="555"/>
      <c r="D81" s="558"/>
      <c r="I81" s="122"/>
      <c r="J81" s="122"/>
      <c r="EJ81" s="122"/>
    </row>
    <row r="82" spans="1:140" ht="15.75" x14ac:dyDescent="0.2">
      <c r="A82" s="122"/>
      <c r="B82" s="122"/>
      <c r="C82" s="447"/>
      <c r="D82" s="558"/>
      <c r="E82" s="122"/>
      <c r="F82" s="553"/>
      <c r="G82" s="553"/>
      <c r="H82" s="557"/>
      <c r="I82" s="122"/>
      <c r="J82" s="122"/>
      <c r="EJ82" s="122"/>
    </row>
    <row r="83" spans="1:140" ht="15" x14ac:dyDescent="0.2">
      <c r="A83" s="122"/>
      <c r="B83" s="122"/>
      <c r="C83" s="447"/>
      <c r="D83" s="447"/>
      <c r="E83" s="122"/>
      <c r="F83" s="554"/>
      <c r="G83" s="554"/>
      <c r="H83" s="559"/>
      <c r="I83" s="122"/>
      <c r="J83" s="122"/>
      <c r="EJ83" s="122"/>
    </row>
    <row r="84" spans="1:140" x14ac:dyDescent="0.2">
      <c r="A84" s="122"/>
      <c r="B84" s="122"/>
      <c r="C84" s="122"/>
      <c r="D84" s="122"/>
      <c r="E84" s="122"/>
      <c r="F84" s="554"/>
      <c r="G84" s="554"/>
      <c r="H84" s="559"/>
    </row>
    <row r="100" spans="1:140" x14ac:dyDescent="0.2">
      <c r="I100" s="6"/>
      <c r="J100" s="122"/>
      <c r="EJ100" s="122"/>
    </row>
    <row r="101" spans="1:140" x14ac:dyDescent="0.2">
      <c r="A101" s="122"/>
      <c r="B101" s="122"/>
      <c r="C101" s="6"/>
      <c r="D101" s="517"/>
      <c r="E101" s="549"/>
      <c r="G101" s="560"/>
      <c r="H101" s="551"/>
      <c r="I101" s="6"/>
      <c r="J101" s="122"/>
      <c r="EJ101" s="122"/>
    </row>
    <row r="102" spans="1:140" x14ac:dyDescent="0.2">
      <c r="A102" s="122"/>
      <c r="B102" s="122"/>
      <c r="C102" s="6"/>
      <c r="D102" s="517"/>
      <c r="E102" s="549"/>
      <c r="G102" s="560"/>
      <c r="H102" s="551"/>
      <c r="I102" s="6"/>
      <c r="J102" s="122"/>
      <c r="EJ102" s="122"/>
    </row>
    <row r="103" spans="1:140" x14ac:dyDescent="0.2">
      <c r="A103" s="122"/>
      <c r="B103" s="122"/>
      <c r="C103" s="6"/>
      <c r="D103" s="517"/>
      <c r="E103" s="549"/>
      <c r="G103" s="560"/>
      <c r="H103" s="551"/>
      <c r="I103" s="6"/>
      <c r="J103" s="122"/>
      <c r="EJ103" s="122"/>
    </row>
    <row r="104" spans="1:140" x14ac:dyDescent="0.2">
      <c r="A104" s="122"/>
      <c r="B104" s="122"/>
      <c r="C104" s="6"/>
      <c r="D104" s="517"/>
      <c r="E104" s="549"/>
      <c r="G104" s="560"/>
      <c r="H104" s="551"/>
      <c r="I104" s="6"/>
      <c r="J104" s="122"/>
      <c r="EJ104" s="122"/>
    </row>
    <row r="105" spans="1:140" x14ac:dyDescent="0.2">
      <c r="A105" s="122"/>
      <c r="B105" s="122"/>
      <c r="C105" s="6"/>
      <c r="D105" s="517"/>
      <c r="E105" s="549"/>
      <c r="G105" s="560"/>
      <c r="H105" s="551"/>
      <c r="I105" s="6"/>
      <c r="J105" s="122"/>
      <c r="EJ105" s="122"/>
    </row>
    <row r="106" spans="1:140" x14ac:dyDescent="0.2">
      <c r="A106" s="122"/>
      <c r="B106" s="122"/>
      <c r="C106" s="6"/>
      <c r="D106" s="517"/>
      <c r="E106" s="549"/>
      <c r="G106" s="560"/>
      <c r="H106" s="551"/>
      <c r="I106" s="6"/>
      <c r="J106" s="122"/>
      <c r="EJ106" s="122"/>
    </row>
    <row r="107" spans="1:140" x14ac:dyDescent="0.2">
      <c r="A107" s="122"/>
      <c r="B107" s="122"/>
      <c r="C107" s="6"/>
      <c r="D107" s="517"/>
      <c r="E107" s="549"/>
      <c r="G107" s="560"/>
      <c r="H107" s="551"/>
      <c r="I107" s="6"/>
      <c r="J107" s="122"/>
      <c r="EJ107" s="122"/>
    </row>
    <row r="108" spans="1:140" x14ac:dyDescent="0.2">
      <c r="A108" s="122"/>
      <c r="B108" s="122"/>
      <c r="C108" s="6"/>
      <c r="D108" s="517"/>
      <c r="E108" s="549"/>
      <c r="G108" s="560"/>
      <c r="H108" s="551"/>
      <c r="I108" s="6"/>
      <c r="J108" s="122"/>
      <c r="EJ108" s="122"/>
    </row>
    <row r="109" spans="1:140" x14ac:dyDescent="0.2">
      <c r="A109" s="122"/>
      <c r="B109" s="122"/>
      <c r="C109" s="6"/>
      <c r="D109" s="517"/>
      <c r="E109" s="549"/>
      <c r="G109" s="560"/>
      <c r="H109" s="551"/>
      <c r="I109" s="6"/>
      <c r="J109" s="122"/>
      <c r="EJ109" s="122"/>
    </row>
    <row r="110" spans="1:140" x14ac:dyDescent="0.2">
      <c r="A110" s="122"/>
      <c r="B110" s="122"/>
      <c r="C110" s="6"/>
      <c r="D110" s="517"/>
      <c r="E110" s="549"/>
      <c r="G110" s="560"/>
      <c r="H110" s="551"/>
      <c r="I110" s="6"/>
      <c r="J110" s="122"/>
      <c r="EJ110" s="122"/>
    </row>
    <row r="111" spans="1:140" x14ac:dyDescent="0.2">
      <c r="A111" s="122"/>
      <c r="B111" s="122"/>
      <c r="C111" s="6"/>
      <c r="D111" s="517"/>
      <c r="E111" s="549"/>
      <c r="G111" s="560"/>
      <c r="H111" s="551"/>
      <c r="I111" s="6"/>
      <c r="J111" s="122"/>
      <c r="EJ111" s="122"/>
    </row>
    <row r="112" spans="1:140" x14ac:dyDescent="0.2">
      <c r="A112" s="122"/>
      <c r="B112" s="122"/>
      <c r="C112" s="6"/>
      <c r="D112" s="517"/>
      <c r="E112" s="549"/>
      <c r="G112" s="560"/>
      <c r="H112" s="551"/>
      <c r="I112" s="6"/>
      <c r="J112" s="122"/>
      <c r="EJ112" s="122"/>
    </row>
    <row r="113" spans="1:8" x14ac:dyDescent="0.2">
      <c r="A113" s="122"/>
      <c r="B113" s="122"/>
      <c r="C113" s="6"/>
      <c r="D113" s="517"/>
      <c r="E113" s="549"/>
      <c r="G113" s="560"/>
      <c r="H113" s="551"/>
    </row>
  </sheetData>
  <sheetProtection algorithmName="SHA-512" hashValue="NRiShTEEYRVht8aU7tfTYI+M/cRf/7E3MK0W17m3Bbw7/X6sUgAmqQQU5giqLH/DydkGg0fBhyHg3wcb0l39Tg==" saltValue="/g6QDhJYiDIP3KwCo9FQBQ==" spinCount="100000" sheet="1" objects="1" scenarios="1" formatCells="0" formatColumns="0" formatRows="0" selectLockedCells="1"/>
  <customSheetViews>
    <customSheetView guid="{B535EED3-096A-4559-AE37-6359A35C71B4}" scale="85" showPageBreaks="1" fitToPage="1" printArea="1" showAutoFilter="1" hiddenColumns="1" view="pageBreakPreview" topLeftCell="A7">
      <pane xSplit="37" ySplit="7" topLeftCell="AM512" activePane="bottomRight" state="frozen"/>
      <selection pane="bottomRight" activeCell="D469" sqref="D469"/>
      <rowBreaks count="11" manualBreakCount="11">
        <brk id="37" max="8" man="1"/>
        <brk id="83" max="8" man="1"/>
        <brk id="132" max="8" man="1"/>
        <brk id="182" max="8" man="1"/>
        <brk id="232" max="8" man="1"/>
        <brk id="282" max="8" man="1"/>
        <brk id="333" max="8" man="1"/>
        <brk id="383" max="8" man="1"/>
        <brk id="433" max="8" man="1"/>
        <brk id="482" max="8" man="1"/>
        <brk id="53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256" scale="76" firstPageNumber="0" fitToHeight="0" orientation="landscape"/>
      <headerFooter alignWithMargins="0">
        <oddFooter>&amp;R&amp;9PÁG. &amp;P/&amp;N</oddFooter>
      </headerFooter>
      <autoFilter ref="B1:EK1" xr:uid="{F952CA42-D6A2-4F65-844D-937AB4B8FD92}"/>
    </customSheetView>
    <customSheetView guid="{3B8348FD-7A00-44FD-ACF5-E6A19592872E}" showPageBreaks="1" printArea="1" showAutoFilter="1" hiddenColumns="1" view="pageBreakPreview">
      <selection activeCell="G426" sqref="G426"/>
      <pageMargins left="0.23622047244094491" right="0.23622047244094491" top="0.74803149606299213" bottom="0.74803149606299213" header="0.51181102362204722" footer="0.31496062992125984"/>
      <printOptions horizontalCentered="1"/>
      <pageSetup paperSize="9" scale="77" firstPageNumber="0" fitToHeight="16" orientation="landscape" verticalDpi="300"/>
      <headerFooter alignWithMargins="0">
        <oddFooter>&amp;R&amp;9PÁG. &amp;P/&amp;N</oddFooter>
      </headerFooter>
      <autoFilter ref="B1:J1" xr:uid="{9AD6D0AA-F1BB-40D3-8A36-D97473A932A6}"/>
    </customSheetView>
  </customSheetViews>
  <mergeCells count="27">
    <mergeCell ref="G67:H67"/>
    <mergeCell ref="F9:G9"/>
    <mergeCell ref="F11:G11"/>
    <mergeCell ref="R11:X11"/>
    <mergeCell ref="G65:H65"/>
    <mergeCell ref="EI11:EJ11"/>
    <mergeCell ref="AM11:AS11"/>
    <mergeCell ref="AT11:AZ11"/>
    <mergeCell ref="BA11:BG11"/>
    <mergeCell ref="BH11:BN11"/>
    <mergeCell ref="BV11:CB11"/>
    <mergeCell ref="EG11:EH11"/>
    <mergeCell ref="DZ11:EF11"/>
    <mergeCell ref="DS11:DY11"/>
    <mergeCell ref="CQ11:CW11"/>
    <mergeCell ref="CX11:DD11"/>
    <mergeCell ref="CC11:CI11"/>
    <mergeCell ref="BO11:BU11"/>
    <mergeCell ref="DE11:DK11"/>
    <mergeCell ref="DL11:DR11"/>
    <mergeCell ref="CJ11:CP11"/>
    <mergeCell ref="D1:I1"/>
    <mergeCell ref="D2:I2"/>
    <mergeCell ref="D3:I3"/>
    <mergeCell ref="F7:G7"/>
    <mergeCell ref="Y11:AE11"/>
    <mergeCell ref="AF11:AL11"/>
  </mergeCells>
  <phoneticPr fontId="19" type="noConversion"/>
  <conditionalFormatting sqref="L62:Q63">
    <cfRule type="cellIs" dxfId="5404" priority="1640" stopIfTrue="1" operator="greaterThan">
      <formula>0</formula>
    </cfRule>
  </conditionalFormatting>
  <conditionalFormatting sqref="EI25 EI14:EI23 EI62:EI66 EI27:EI59">
    <cfRule type="cellIs" dxfId="5403" priority="1641" stopIfTrue="1" operator="greaterThan">
      <formula>1</formula>
    </cfRule>
  </conditionalFormatting>
  <conditionalFormatting sqref="CD62:CI63">
    <cfRule type="cellIs" dxfId="5402" priority="771" stopIfTrue="1" operator="greaterThan">
      <formula>0</formula>
    </cfRule>
  </conditionalFormatting>
  <conditionalFormatting sqref="S62:X63">
    <cfRule type="cellIs" dxfId="5401" priority="780" stopIfTrue="1" operator="greaterThan">
      <formula>0</formula>
    </cfRule>
  </conditionalFormatting>
  <conditionalFormatting sqref="Z62:AE63">
    <cfRule type="cellIs" dxfId="5400" priority="779" stopIfTrue="1" operator="greaterThan">
      <formula>0</formula>
    </cfRule>
  </conditionalFormatting>
  <conditionalFormatting sqref="AG62:AL63">
    <cfRule type="cellIs" dxfId="5399" priority="778" stopIfTrue="1" operator="greaterThan">
      <formula>0</formula>
    </cfRule>
  </conditionalFormatting>
  <conditionalFormatting sqref="AN62:AS63">
    <cfRule type="cellIs" dxfId="5398" priority="777" stopIfTrue="1" operator="greaterThan">
      <formula>0</formula>
    </cfRule>
  </conditionalFormatting>
  <conditionalFormatting sqref="AU62:AZ63">
    <cfRule type="cellIs" dxfId="5397" priority="776" stopIfTrue="1" operator="greaterThan">
      <formula>0</formula>
    </cfRule>
  </conditionalFormatting>
  <conditionalFormatting sqref="BB62:BG63">
    <cfRule type="cellIs" dxfId="5396" priority="775" stopIfTrue="1" operator="greaterThan">
      <formula>0</formula>
    </cfRule>
  </conditionalFormatting>
  <conditionalFormatting sqref="BI62:BN63">
    <cfRule type="cellIs" dxfId="5395" priority="774" stopIfTrue="1" operator="greaterThan">
      <formula>0</formula>
    </cfRule>
  </conditionalFormatting>
  <conditionalFormatting sqref="BP62:BU63">
    <cfRule type="cellIs" dxfId="5394" priority="773" stopIfTrue="1" operator="greaterThan">
      <formula>0</formula>
    </cfRule>
  </conditionalFormatting>
  <conditionalFormatting sqref="BW62:CB63">
    <cfRule type="cellIs" dxfId="5393" priority="772" stopIfTrue="1" operator="greaterThan">
      <formula>0</formula>
    </cfRule>
  </conditionalFormatting>
  <conditionalFormatting sqref="CK62:CP63">
    <cfRule type="cellIs" dxfId="5392" priority="770" stopIfTrue="1" operator="greaterThan">
      <formula>0</formula>
    </cfRule>
  </conditionalFormatting>
  <conditionalFormatting sqref="CR62:CW63">
    <cfRule type="cellIs" dxfId="5391" priority="769" stopIfTrue="1" operator="greaterThan">
      <formula>0</formula>
    </cfRule>
  </conditionalFormatting>
  <conditionalFormatting sqref="CY62:DD63">
    <cfRule type="cellIs" dxfId="5390" priority="768" stopIfTrue="1" operator="greaterThan">
      <formula>0</formula>
    </cfRule>
  </conditionalFormatting>
  <conditionalFormatting sqref="DF62:DK63">
    <cfRule type="cellIs" dxfId="5389" priority="767" stopIfTrue="1" operator="greaterThan">
      <formula>0</formula>
    </cfRule>
  </conditionalFormatting>
  <conditionalFormatting sqref="DM62:DR63">
    <cfRule type="cellIs" dxfId="5388" priority="766" stopIfTrue="1" operator="greaterThan">
      <formula>0</formula>
    </cfRule>
  </conditionalFormatting>
  <conditionalFormatting sqref="DT62:DY63">
    <cfRule type="cellIs" dxfId="5387" priority="765" stopIfTrue="1" operator="greaterThan">
      <formula>0</formula>
    </cfRule>
  </conditionalFormatting>
  <conditionalFormatting sqref="EA62:EF63">
    <cfRule type="cellIs" dxfId="5386" priority="764" stopIfTrue="1" operator="greaterThan">
      <formula>0</formula>
    </cfRule>
  </conditionalFormatting>
  <conditionalFormatting sqref="EI24">
    <cfRule type="cellIs" dxfId="5385" priority="761" stopIfTrue="1" operator="greaterThan">
      <formula>1</formula>
    </cfRule>
  </conditionalFormatting>
  <conditionalFormatting sqref="L60:Q60">
    <cfRule type="cellIs" dxfId="5384" priority="345" stopIfTrue="1" operator="greaterThan">
      <formula>0</formula>
    </cfRule>
  </conditionalFormatting>
  <conditionalFormatting sqref="EI60">
    <cfRule type="cellIs" dxfId="5383" priority="346" stopIfTrue="1" operator="greaterThan">
      <formula>1</formula>
    </cfRule>
  </conditionalFormatting>
  <conditionalFormatting sqref="CD60:CI60">
    <cfRule type="cellIs" dxfId="5382" priority="335" stopIfTrue="1" operator="greaterThan">
      <formula>0</formula>
    </cfRule>
  </conditionalFormatting>
  <conditionalFormatting sqref="S60:X60">
    <cfRule type="cellIs" dxfId="5381" priority="344" stopIfTrue="1" operator="greaterThan">
      <formula>0</formula>
    </cfRule>
  </conditionalFormatting>
  <conditionalFormatting sqref="Z60:AE60">
    <cfRule type="cellIs" dxfId="5380" priority="343" stopIfTrue="1" operator="greaterThan">
      <formula>0</formula>
    </cfRule>
  </conditionalFormatting>
  <conditionalFormatting sqref="AG60:AL60">
    <cfRule type="cellIs" dxfId="5379" priority="342" stopIfTrue="1" operator="greaterThan">
      <formula>0</formula>
    </cfRule>
  </conditionalFormatting>
  <conditionalFormatting sqref="AN60:AS60">
    <cfRule type="cellIs" dxfId="5378" priority="341" stopIfTrue="1" operator="greaterThan">
      <formula>0</formula>
    </cfRule>
  </conditionalFormatting>
  <conditionalFormatting sqref="AU60:AZ60">
    <cfRule type="cellIs" dxfId="5377" priority="340" stopIfTrue="1" operator="greaterThan">
      <formula>0</formula>
    </cfRule>
  </conditionalFormatting>
  <conditionalFormatting sqref="BB60:BG60">
    <cfRule type="cellIs" dxfId="5376" priority="339" stopIfTrue="1" operator="greaterThan">
      <formula>0</formula>
    </cfRule>
  </conditionalFormatting>
  <conditionalFormatting sqref="BI60:BN60">
    <cfRule type="cellIs" dxfId="5375" priority="338" stopIfTrue="1" operator="greaterThan">
      <formula>0</formula>
    </cfRule>
  </conditionalFormatting>
  <conditionalFormatting sqref="BP60:BU60">
    <cfRule type="cellIs" dxfId="5374" priority="337" stopIfTrue="1" operator="greaterThan">
      <formula>0</formula>
    </cfRule>
  </conditionalFormatting>
  <conditionalFormatting sqref="BW60:CB60">
    <cfRule type="cellIs" dxfId="5373" priority="336" stopIfTrue="1" operator="greaterThan">
      <formula>0</formula>
    </cfRule>
  </conditionalFormatting>
  <conditionalFormatting sqref="CK60:CP60">
    <cfRule type="cellIs" dxfId="5372" priority="334" stopIfTrue="1" operator="greaterThan">
      <formula>0</formula>
    </cfRule>
  </conditionalFormatting>
  <conditionalFormatting sqref="CR60:CW60">
    <cfRule type="cellIs" dxfId="5371" priority="333" stopIfTrue="1" operator="greaterThan">
      <formula>0</formula>
    </cfRule>
  </conditionalFormatting>
  <conditionalFormatting sqref="CY60:DD60">
    <cfRule type="cellIs" dxfId="5370" priority="332" stopIfTrue="1" operator="greaterThan">
      <formula>0</formula>
    </cfRule>
  </conditionalFormatting>
  <conditionalFormatting sqref="DF60:DK60">
    <cfRule type="cellIs" dxfId="5369" priority="331" stopIfTrue="1" operator="greaterThan">
      <formula>0</formula>
    </cfRule>
  </conditionalFormatting>
  <conditionalFormatting sqref="DM60:DR60">
    <cfRule type="cellIs" dxfId="5368" priority="330" stopIfTrue="1" operator="greaterThan">
      <formula>0</formula>
    </cfRule>
  </conditionalFormatting>
  <conditionalFormatting sqref="DT60:DY60">
    <cfRule type="cellIs" dxfId="5367" priority="329" stopIfTrue="1" operator="greaterThan">
      <formula>0</formula>
    </cfRule>
  </conditionalFormatting>
  <conditionalFormatting sqref="EA60:EF60">
    <cfRule type="cellIs" dxfId="5366" priority="328" stopIfTrue="1" operator="greaterThan">
      <formula>0</formula>
    </cfRule>
  </conditionalFormatting>
  <conditionalFormatting sqref="EI26">
    <cfRule type="cellIs" dxfId="5365" priority="300" stopIfTrue="1" operator="greaterThan">
      <formula>1</formula>
    </cfRule>
  </conditionalFormatting>
  <conditionalFormatting sqref="L61:Q61">
    <cfRule type="cellIs" dxfId="5364" priority="248" stopIfTrue="1" operator="greaterThan">
      <formula>0</formula>
    </cfRule>
  </conditionalFormatting>
  <conditionalFormatting sqref="EI61">
    <cfRule type="cellIs" dxfId="5363" priority="249" stopIfTrue="1" operator="greaterThan">
      <formula>1</formula>
    </cfRule>
  </conditionalFormatting>
  <conditionalFormatting sqref="CD61:CI61">
    <cfRule type="cellIs" dxfId="5362" priority="238" stopIfTrue="1" operator="greaterThan">
      <formula>0</formula>
    </cfRule>
  </conditionalFormatting>
  <conditionalFormatting sqref="S61:X61">
    <cfRule type="cellIs" dxfId="5361" priority="247" stopIfTrue="1" operator="greaterThan">
      <formula>0</formula>
    </cfRule>
  </conditionalFormatting>
  <conditionalFormatting sqref="Z61:AE61">
    <cfRule type="cellIs" dxfId="5360" priority="246" stopIfTrue="1" operator="greaterThan">
      <formula>0</formula>
    </cfRule>
  </conditionalFormatting>
  <conditionalFormatting sqref="AG61:AL61">
    <cfRule type="cellIs" dxfId="5359" priority="245" stopIfTrue="1" operator="greaterThan">
      <formula>0</formula>
    </cfRule>
  </conditionalFormatting>
  <conditionalFormatting sqref="AN61:AS61">
    <cfRule type="cellIs" dxfId="5358" priority="244" stopIfTrue="1" operator="greaterThan">
      <formula>0</formula>
    </cfRule>
  </conditionalFormatting>
  <conditionalFormatting sqref="AU61:AZ61">
    <cfRule type="cellIs" dxfId="5357" priority="243" stopIfTrue="1" operator="greaterThan">
      <formula>0</formula>
    </cfRule>
  </conditionalFormatting>
  <conditionalFormatting sqref="BB61:BG61">
    <cfRule type="cellIs" dxfId="5356" priority="242" stopIfTrue="1" operator="greaterThan">
      <formula>0</formula>
    </cfRule>
  </conditionalFormatting>
  <conditionalFormatting sqref="BI61:BN61">
    <cfRule type="cellIs" dxfId="5355" priority="241" stopIfTrue="1" operator="greaterThan">
      <formula>0</formula>
    </cfRule>
  </conditionalFormatting>
  <conditionalFormatting sqref="BP61:BU61">
    <cfRule type="cellIs" dxfId="5354" priority="240" stopIfTrue="1" operator="greaterThan">
      <formula>0</formula>
    </cfRule>
  </conditionalFormatting>
  <conditionalFormatting sqref="BW61:CB61">
    <cfRule type="cellIs" dxfId="5353" priority="239" stopIfTrue="1" operator="greaterThan">
      <formula>0</formula>
    </cfRule>
  </conditionalFormatting>
  <conditionalFormatting sqref="CK61:CP61">
    <cfRule type="cellIs" dxfId="5352" priority="237" stopIfTrue="1" operator="greaterThan">
      <formula>0</formula>
    </cfRule>
  </conditionalFormatting>
  <conditionalFormatting sqref="CR61:CW61">
    <cfRule type="cellIs" dxfId="5351" priority="236" stopIfTrue="1" operator="greaterThan">
      <formula>0</formula>
    </cfRule>
  </conditionalFormatting>
  <conditionalFormatting sqref="CY61:DD61">
    <cfRule type="cellIs" dxfId="5350" priority="235" stopIfTrue="1" operator="greaterThan">
      <formula>0</formula>
    </cfRule>
  </conditionalFormatting>
  <conditionalFormatting sqref="DF61:DK61">
    <cfRule type="cellIs" dxfId="5349" priority="234" stopIfTrue="1" operator="greaterThan">
      <formula>0</formula>
    </cfRule>
  </conditionalFormatting>
  <conditionalFormatting sqref="DM61:DR61">
    <cfRule type="cellIs" dxfId="5348" priority="233" stopIfTrue="1" operator="greaterThan">
      <formula>0</formula>
    </cfRule>
  </conditionalFormatting>
  <conditionalFormatting sqref="DT61:DY61">
    <cfRule type="cellIs" dxfId="5347" priority="232" stopIfTrue="1" operator="greaterThan">
      <formula>0</formula>
    </cfRule>
  </conditionalFormatting>
  <conditionalFormatting sqref="EA61:EF61">
    <cfRule type="cellIs" dxfId="5346" priority="231" stopIfTrue="1" operator="greaterThan">
      <formula>0</formula>
    </cfRule>
  </conditionalFormatting>
  <printOptions horizontalCentered="1"/>
  <pageMargins left="0.23622047244094491" right="0.23622047244094491" top="0.55118110236220474" bottom="0.55118110236220474" header="0.51181102362204722" footer="0.31496062992125984"/>
  <pageSetup paperSize="9" scale="74" firstPageNumber="0" fitToHeight="0" orientation="landscape" r:id="rId1"/>
  <headerFooter alignWithMargins="0">
    <oddFooter>&amp;R&amp;9PÁG.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 filterMode="1">
    <pageSetUpPr fitToPage="1"/>
  </sheetPr>
  <dimension ref="A1:EL579"/>
  <sheetViews>
    <sheetView showZeros="0" topLeftCell="C13" zoomScaleNormal="100" zoomScaleSheetLayoutView="70" workbookViewId="0">
      <selection activeCell="M12" sqref="M12"/>
    </sheetView>
  </sheetViews>
  <sheetFormatPr defaultColWidth="9.140625" defaultRowHeight="12.75" outlineLevelRow="1" x14ac:dyDescent="0.2"/>
  <cols>
    <col min="1" max="1" width="24.42578125" style="122" hidden="1" customWidth="1"/>
    <col min="2" max="2" width="10.28515625" style="242" hidden="1" customWidth="1"/>
    <col min="3" max="3" width="12" style="1" customWidth="1"/>
    <col min="4" max="4" width="13.85546875" style="1" customWidth="1"/>
    <col min="5" max="5" width="19.7109375" style="1" customWidth="1"/>
    <col min="6" max="6" width="67.28515625" style="2" customWidth="1"/>
    <col min="7" max="7" width="10.7109375" style="1" customWidth="1"/>
    <col min="8" max="8" width="10.42578125" style="3" customWidth="1"/>
    <col min="9" max="9" width="12" style="3" customWidth="1"/>
    <col min="10" max="10" width="21.28515625" style="4" customWidth="1"/>
    <col min="11" max="11" width="13.140625" style="5" customWidth="1"/>
    <col min="12" max="12" width="21" style="122" bestFit="1" customWidth="1"/>
    <col min="13" max="16384" width="9.140625" style="122"/>
  </cols>
  <sheetData>
    <row r="1" spans="1:12" ht="30" customHeight="1" x14ac:dyDescent="0.2">
      <c r="C1" s="63"/>
      <c r="D1" s="64"/>
      <c r="E1" s="169"/>
      <c r="F1" s="651" t="s">
        <v>0</v>
      </c>
      <c r="G1" s="651"/>
      <c r="H1" s="651"/>
      <c r="I1" s="651"/>
      <c r="J1" s="651"/>
      <c r="K1" s="652"/>
    </row>
    <row r="2" spans="1:12" x14ac:dyDescent="0.2">
      <c r="C2" s="65"/>
      <c r="D2" s="7"/>
      <c r="F2" s="653" t="s">
        <v>1</v>
      </c>
      <c r="G2" s="653"/>
      <c r="H2" s="653"/>
      <c r="I2" s="653"/>
      <c r="J2" s="653"/>
      <c r="K2" s="654"/>
    </row>
    <row r="3" spans="1:12" ht="18" x14ac:dyDescent="0.2">
      <c r="C3" s="65"/>
      <c r="D3" s="7"/>
      <c r="F3" s="655" t="s">
        <v>964</v>
      </c>
      <c r="G3" s="655"/>
      <c r="H3" s="655"/>
      <c r="I3" s="655"/>
      <c r="J3" s="655"/>
      <c r="K3" s="656"/>
    </row>
    <row r="4" spans="1:12" ht="15.75" x14ac:dyDescent="0.2">
      <c r="C4" s="65"/>
      <c r="D4" s="7"/>
      <c r="F4" s="9"/>
      <c r="G4" s="10"/>
      <c r="H4" s="11"/>
      <c r="I4" s="10"/>
      <c r="J4" s="10"/>
      <c r="K4" s="66"/>
    </row>
    <row r="5" spans="1:12" s="123" customFormat="1" ht="15.75" x14ac:dyDescent="0.2">
      <c r="B5" s="242"/>
      <c r="C5" s="67" t="s">
        <v>2</v>
      </c>
      <c r="D5" s="10"/>
      <c r="E5" s="12"/>
      <c r="F5" s="12" t="s">
        <v>1165</v>
      </c>
      <c r="G5" s="10"/>
      <c r="K5" s="70"/>
    </row>
    <row r="6" spans="1:12" s="123" customFormat="1" ht="7.5" customHeight="1" x14ac:dyDescent="0.2">
      <c r="B6" s="242"/>
      <c r="C6" s="68"/>
      <c r="D6" s="10"/>
      <c r="E6" s="13"/>
      <c r="F6" s="13"/>
      <c r="G6" s="10"/>
      <c r="K6" s="66"/>
    </row>
    <row r="7" spans="1:12" s="123" customFormat="1" ht="15.75" x14ac:dyDescent="0.2">
      <c r="B7" s="242"/>
      <c r="C7" s="69" t="s">
        <v>3</v>
      </c>
      <c r="D7" s="12"/>
      <c r="E7" s="12"/>
      <c r="F7" s="12" t="s">
        <v>1008</v>
      </c>
      <c r="G7" s="10"/>
      <c r="H7" s="648" t="s">
        <v>4</v>
      </c>
      <c r="I7" s="648"/>
      <c r="J7" s="186">
        <v>6538.53</v>
      </c>
      <c r="K7" s="73"/>
    </row>
    <row r="8" spans="1:12" s="123" customFormat="1" ht="7.5" customHeight="1" x14ac:dyDescent="0.2">
      <c r="B8" s="242"/>
      <c r="C8" s="69"/>
      <c r="D8" s="12"/>
      <c r="E8" s="12"/>
      <c r="F8" s="12"/>
      <c r="G8" s="10"/>
      <c r="H8" s="11"/>
      <c r="I8" s="10"/>
      <c r="J8" s="10"/>
      <c r="K8" s="73"/>
    </row>
    <row r="9" spans="1:12" s="123" customFormat="1" ht="31.5" x14ac:dyDescent="0.2">
      <c r="B9" s="242"/>
      <c r="C9" s="69" t="s">
        <v>6</v>
      </c>
      <c r="D9" s="12"/>
      <c r="E9" s="12"/>
      <c r="F9" s="8" t="s">
        <v>1009</v>
      </c>
      <c r="G9" s="10"/>
      <c r="H9" s="648" t="s">
        <v>7</v>
      </c>
      <c r="I9" s="648"/>
      <c r="J9" s="191">
        <v>26369802.519999996</v>
      </c>
      <c r="K9" s="188"/>
      <c r="L9" s="405">
        <f>SUM(J14:J542)</f>
        <v>26369802.519999996</v>
      </c>
    </row>
    <row r="10" spans="1:12" s="123" customFormat="1" ht="7.5" customHeight="1" x14ac:dyDescent="0.2">
      <c r="B10" s="242"/>
      <c r="C10" s="71"/>
      <c r="D10" s="10"/>
      <c r="E10" s="13"/>
      <c r="F10" s="13"/>
      <c r="G10" s="10"/>
      <c r="H10" s="187"/>
      <c r="I10" s="187"/>
      <c r="J10" s="14"/>
      <c r="K10" s="72"/>
    </row>
    <row r="11" spans="1:12" s="123" customFormat="1" ht="16.5" thickBot="1" x14ac:dyDescent="0.25">
      <c r="B11" s="242"/>
      <c r="C11" s="184" t="s">
        <v>527</v>
      </c>
      <c r="D11" s="189"/>
      <c r="E11" s="189"/>
      <c r="F11" s="185" t="s">
        <v>933</v>
      </c>
      <c r="G11" s="189"/>
      <c r="H11" s="650" t="s">
        <v>932</v>
      </c>
      <c r="I11" s="650"/>
      <c r="J11" s="197">
        <v>4032.9863929660028</v>
      </c>
      <c r="K11" s="190"/>
    </row>
    <row r="12" spans="1:12" ht="13.5" thickBot="1" x14ac:dyDescent="0.25">
      <c r="C12" s="74"/>
      <c r="D12" s="15"/>
      <c r="E12" s="15"/>
      <c r="F12" s="16"/>
      <c r="G12" s="17"/>
      <c r="H12" s="129"/>
      <c r="I12" s="17"/>
      <c r="J12" s="17"/>
      <c r="K12" s="75"/>
    </row>
    <row r="13" spans="1:12" s="124" customFormat="1" ht="36" x14ac:dyDescent="0.2">
      <c r="B13" s="276" t="s">
        <v>1153</v>
      </c>
      <c r="C13" s="99" t="s">
        <v>528</v>
      </c>
      <c r="D13" s="99" t="s">
        <v>535</v>
      </c>
      <c r="E13" s="93" t="s">
        <v>10</v>
      </c>
      <c r="F13" s="100" t="s">
        <v>949</v>
      </c>
      <c r="G13" s="101" t="s">
        <v>12</v>
      </c>
      <c r="H13" s="131" t="s">
        <v>13</v>
      </c>
      <c r="I13" s="102" t="s">
        <v>961</v>
      </c>
      <c r="J13" s="103" t="s">
        <v>827</v>
      </c>
      <c r="K13" s="104" t="s">
        <v>14</v>
      </c>
      <c r="L13" s="124">
        <v>0.5</v>
      </c>
    </row>
    <row r="14" spans="1:12" outlineLevel="1" x14ac:dyDescent="0.2">
      <c r="A14" s="122" t="s">
        <v>1028</v>
      </c>
      <c r="B14" s="276"/>
      <c r="C14" s="82" t="s">
        <v>1031</v>
      </c>
      <c r="D14" s="17" t="s">
        <v>86</v>
      </c>
      <c r="E14" s="170" t="s">
        <v>1005</v>
      </c>
      <c r="F14" s="446" t="s">
        <v>1229</v>
      </c>
      <c r="G14" s="19" t="s">
        <v>1195</v>
      </c>
      <c r="H14" s="132">
        <v>599.74</v>
      </c>
      <c r="I14" s="20">
        <v>4703.42</v>
      </c>
      <c r="J14" s="21">
        <v>2820829.11</v>
      </c>
      <c r="K14" s="77">
        <v>0.10697194671293282</v>
      </c>
      <c r="L14" s="445">
        <f>ROUNDDOWN($L$13*H14,0)</f>
        <v>299</v>
      </c>
    </row>
    <row r="15" spans="1:12" ht="25.5" outlineLevel="1" x14ac:dyDescent="0.2">
      <c r="B15" s="276"/>
      <c r="C15" s="109" t="s">
        <v>451</v>
      </c>
      <c r="D15" s="422" t="s">
        <v>863</v>
      </c>
      <c r="E15" s="170" t="s">
        <v>1085</v>
      </c>
      <c r="F15" s="446" t="s">
        <v>1495</v>
      </c>
      <c r="G15" s="19" t="s">
        <v>5</v>
      </c>
      <c r="H15" s="389">
        <v>2110.19</v>
      </c>
      <c r="I15" s="115">
        <v>694.37</v>
      </c>
      <c r="J15" s="386">
        <v>1465252.63</v>
      </c>
      <c r="K15" s="77">
        <v>5.5565551880363523E-2</v>
      </c>
      <c r="L15" s="445">
        <f t="shared" ref="L15:L78" si="0">ROUNDDOWN($L$13*H15,0)</f>
        <v>1055</v>
      </c>
    </row>
    <row r="16" spans="1:12" ht="25.5" outlineLevel="1" x14ac:dyDescent="0.2">
      <c r="B16" s="276"/>
      <c r="C16" s="76" t="s">
        <v>142</v>
      </c>
      <c r="D16" s="417" t="s">
        <v>143</v>
      </c>
      <c r="E16" s="170" t="s">
        <v>1005</v>
      </c>
      <c r="F16" s="446" t="s">
        <v>1272</v>
      </c>
      <c r="G16" s="19" t="s">
        <v>838</v>
      </c>
      <c r="H16" s="435">
        <v>47350.55</v>
      </c>
      <c r="I16" s="20">
        <v>21.96</v>
      </c>
      <c r="J16" s="21">
        <v>1039818.08</v>
      </c>
      <c r="K16" s="77">
        <v>3.9432152713747386E-2</v>
      </c>
      <c r="L16" s="445">
        <f t="shared" si="0"/>
        <v>23675</v>
      </c>
    </row>
    <row r="17" spans="1:12" ht="25.5" hidden="1" outlineLevel="1" x14ac:dyDescent="0.2">
      <c r="A17" s="122" t="s">
        <v>1013</v>
      </c>
      <c r="B17" s="276"/>
      <c r="C17" s="83" t="s">
        <v>766</v>
      </c>
      <c r="D17" s="22" t="s">
        <v>541</v>
      </c>
      <c r="E17" s="170" t="s">
        <v>1005</v>
      </c>
      <c r="F17" s="112" t="s">
        <v>1271</v>
      </c>
      <c r="G17" s="19" t="s">
        <v>26</v>
      </c>
      <c r="H17" s="435">
        <v>427.6</v>
      </c>
      <c r="I17" s="20">
        <v>1600.65</v>
      </c>
      <c r="J17" s="21">
        <v>684437.94</v>
      </c>
      <c r="K17" s="77">
        <v>2.5955368436335197E-2</v>
      </c>
      <c r="L17" s="444">
        <f t="shared" si="0"/>
        <v>213</v>
      </c>
    </row>
    <row r="18" spans="1:12" ht="25.5" outlineLevel="1" x14ac:dyDescent="0.2">
      <c r="B18" s="276"/>
      <c r="C18" s="83" t="s">
        <v>1059</v>
      </c>
      <c r="D18" s="22" t="s">
        <v>864</v>
      </c>
      <c r="E18" s="170" t="s">
        <v>1085</v>
      </c>
      <c r="F18" s="446" t="s">
        <v>1278</v>
      </c>
      <c r="G18" s="19" t="s">
        <v>5</v>
      </c>
      <c r="H18" s="435">
        <v>1201.2801999999999</v>
      </c>
      <c r="I18" s="20">
        <v>534.51</v>
      </c>
      <c r="J18" s="21">
        <v>642096.28</v>
      </c>
      <c r="K18" s="77">
        <v>2.4349681022943073E-2</v>
      </c>
      <c r="L18" s="445">
        <f t="shared" si="0"/>
        <v>600</v>
      </c>
    </row>
    <row r="19" spans="1:12" hidden="1" outlineLevel="1" x14ac:dyDescent="0.2">
      <c r="B19" s="276"/>
      <c r="C19" s="80" t="s">
        <v>127</v>
      </c>
      <c r="D19" s="22" t="s">
        <v>788</v>
      </c>
      <c r="E19" s="170" t="s">
        <v>1005</v>
      </c>
      <c r="F19" s="112" t="s">
        <v>1259</v>
      </c>
      <c r="G19" s="19" t="s">
        <v>173</v>
      </c>
      <c r="H19" s="435">
        <v>243</v>
      </c>
      <c r="I19" s="20">
        <v>2432.02</v>
      </c>
      <c r="J19" s="21">
        <v>590980.86</v>
      </c>
      <c r="K19" s="77">
        <v>2.2411273635886155E-2</v>
      </c>
      <c r="L19" s="444">
        <f t="shared" si="0"/>
        <v>121</v>
      </c>
    </row>
    <row r="20" spans="1:12" hidden="1" outlineLevel="1" x14ac:dyDescent="0.2">
      <c r="B20" s="276"/>
      <c r="C20" s="83" t="s">
        <v>465</v>
      </c>
      <c r="D20" s="33" t="s">
        <v>467</v>
      </c>
      <c r="E20" s="170" t="s">
        <v>1005</v>
      </c>
      <c r="F20" s="112" t="s">
        <v>1501</v>
      </c>
      <c r="G20" s="19" t="s">
        <v>1082</v>
      </c>
      <c r="H20" s="435">
        <v>3879.68</v>
      </c>
      <c r="I20" s="20">
        <v>132.96</v>
      </c>
      <c r="J20" s="21">
        <v>515842.25</v>
      </c>
      <c r="K20" s="77">
        <v>1.9561854875809678E-2</v>
      </c>
      <c r="L20" s="444">
        <f t="shared" si="0"/>
        <v>1939</v>
      </c>
    </row>
    <row r="21" spans="1:12" hidden="1" outlineLevel="1" x14ac:dyDescent="0.2">
      <c r="B21" s="276"/>
      <c r="C21" s="76" t="s">
        <v>23</v>
      </c>
      <c r="D21" s="421" t="s">
        <v>24</v>
      </c>
      <c r="E21" s="170" t="s">
        <v>1171</v>
      </c>
      <c r="F21" s="112" t="s">
        <v>1603</v>
      </c>
      <c r="G21" s="19" t="s">
        <v>958</v>
      </c>
      <c r="H21" s="130">
        <v>1</v>
      </c>
      <c r="I21" s="20">
        <v>445764.10000000003</v>
      </c>
      <c r="J21" s="21">
        <v>445764.1</v>
      </c>
      <c r="K21" s="77">
        <v>1.690433971441058E-2</v>
      </c>
      <c r="L21" s="444">
        <f t="shared" si="0"/>
        <v>0</v>
      </c>
    </row>
    <row r="22" spans="1:12" outlineLevel="1" x14ac:dyDescent="0.2">
      <c r="B22" s="276"/>
      <c r="C22" s="82" t="s">
        <v>1034</v>
      </c>
      <c r="D22" s="26" t="s">
        <v>973</v>
      </c>
      <c r="E22" s="170" t="s">
        <v>1005</v>
      </c>
      <c r="F22" s="446" t="s">
        <v>1608</v>
      </c>
      <c r="G22" s="19" t="s">
        <v>1082</v>
      </c>
      <c r="H22" s="435">
        <v>2077.5100000000002</v>
      </c>
      <c r="I22" s="20">
        <v>213.28</v>
      </c>
      <c r="J22" s="21">
        <v>443091.33</v>
      </c>
      <c r="K22" s="77">
        <v>1.6802982489684579E-2</v>
      </c>
      <c r="L22" s="445">
        <f t="shared" si="0"/>
        <v>1038</v>
      </c>
    </row>
    <row r="23" spans="1:12" hidden="1" outlineLevel="1" x14ac:dyDescent="0.2">
      <c r="A23" s="122" t="s">
        <v>1015</v>
      </c>
      <c r="B23" s="276"/>
      <c r="C23" s="109" t="s">
        <v>445</v>
      </c>
      <c r="D23" s="33" t="s">
        <v>867</v>
      </c>
      <c r="E23" s="170" t="s">
        <v>1085</v>
      </c>
      <c r="F23" s="112" t="s">
        <v>1492</v>
      </c>
      <c r="G23" s="19" t="s">
        <v>5</v>
      </c>
      <c r="H23" s="435">
        <v>527.59360000000004</v>
      </c>
      <c r="I23" s="20">
        <v>799.38</v>
      </c>
      <c r="J23" s="21">
        <v>421747.77</v>
      </c>
      <c r="K23" s="77">
        <v>1.599358848744235E-2</v>
      </c>
      <c r="L23" s="444">
        <f t="shared" si="0"/>
        <v>263</v>
      </c>
    </row>
    <row r="24" spans="1:12" outlineLevel="1" x14ac:dyDescent="0.2">
      <c r="A24" s="122" t="s">
        <v>1015</v>
      </c>
      <c r="B24" s="276"/>
      <c r="C24" s="81" t="s">
        <v>77</v>
      </c>
      <c r="D24" s="26" t="s">
        <v>582</v>
      </c>
      <c r="E24" s="170" t="s">
        <v>1005</v>
      </c>
      <c r="F24" s="446" t="s">
        <v>1222</v>
      </c>
      <c r="G24" s="19" t="s">
        <v>26</v>
      </c>
      <c r="H24" s="435">
        <v>4624</v>
      </c>
      <c r="I24" s="20">
        <v>86.59</v>
      </c>
      <c r="J24" s="21">
        <v>400392.16</v>
      </c>
      <c r="K24" s="77">
        <v>1.5183737523112866E-2</v>
      </c>
      <c r="L24" s="445">
        <f t="shared" si="0"/>
        <v>2312</v>
      </c>
    </row>
    <row r="25" spans="1:12" hidden="1" outlineLevel="1" x14ac:dyDescent="0.2">
      <c r="B25" s="276"/>
      <c r="C25" s="81" t="s">
        <v>85</v>
      </c>
      <c r="D25" s="26" t="s">
        <v>75</v>
      </c>
      <c r="E25" s="170" t="s">
        <v>1005</v>
      </c>
      <c r="F25" s="112" t="s">
        <v>1215</v>
      </c>
      <c r="G25" s="19" t="s">
        <v>838</v>
      </c>
      <c r="H25" s="435">
        <v>35327.599999999999</v>
      </c>
      <c r="I25" s="20">
        <v>10.84</v>
      </c>
      <c r="J25" s="21">
        <v>382951.18</v>
      </c>
      <c r="K25" s="77">
        <v>1.4522337803233584E-2</v>
      </c>
      <c r="L25" s="444">
        <f t="shared" si="0"/>
        <v>17663</v>
      </c>
    </row>
    <row r="26" spans="1:12" hidden="1" outlineLevel="1" x14ac:dyDescent="0.2">
      <c r="B26" s="276"/>
      <c r="C26" s="83" t="s">
        <v>460</v>
      </c>
      <c r="D26" s="33" t="s">
        <v>461</v>
      </c>
      <c r="E26" s="170" t="s">
        <v>1005</v>
      </c>
      <c r="F26" s="112" t="s">
        <v>1498</v>
      </c>
      <c r="G26" s="19" t="s">
        <v>1082</v>
      </c>
      <c r="H26" s="435">
        <v>2564</v>
      </c>
      <c r="I26" s="20">
        <v>141.47</v>
      </c>
      <c r="J26" s="21">
        <v>362729.08</v>
      </c>
      <c r="K26" s="77">
        <v>1.3755471992059507E-2</v>
      </c>
      <c r="L26" s="444">
        <f t="shared" si="0"/>
        <v>1282</v>
      </c>
    </row>
    <row r="27" spans="1:12" hidden="1" outlineLevel="1" x14ac:dyDescent="0.2">
      <c r="B27" s="276"/>
      <c r="C27" s="83" t="s">
        <v>483</v>
      </c>
      <c r="D27" s="33" t="s">
        <v>484</v>
      </c>
      <c r="E27" s="170" t="s">
        <v>1005</v>
      </c>
      <c r="F27" s="112" t="s">
        <v>1515</v>
      </c>
      <c r="G27" s="19" t="s">
        <v>1082</v>
      </c>
      <c r="H27" s="435">
        <v>7602.23</v>
      </c>
      <c r="I27" s="20">
        <v>45.05</v>
      </c>
      <c r="J27" s="21">
        <v>342480.46</v>
      </c>
      <c r="K27" s="77">
        <v>1.2987600485071825E-2</v>
      </c>
      <c r="L27" s="444">
        <f t="shared" si="0"/>
        <v>3801</v>
      </c>
    </row>
    <row r="28" spans="1:12" hidden="1" outlineLevel="1" x14ac:dyDescent="0.2">
      <c r="B28" s="276"/>
      <c r="C28" s="82" t="s">
        <v>94</v>
      </c>
      <c r="D28" s="26" t="s">
        <v>95</v>
      </c>
      <c r="E28" s="170" t="s">
        <v>1005</v>
      </c>
      <c r="F28" s="112" t="s">
        <v>1237</v>
      </c>
      <c r="G28" s="19" t="s">
        <v>1082</v>
      </c>
      <c r="H28" s="435">
        <v>4859.6499999999996</v>
      </c>
      <c r="I28" s="20">
        <v>69.84</v>
      </c>
      <c r="J28" s="21">
        <v>339397.96</v>
      </c>
      <c r="K28" s="77">
        <v>1.2870705411714256E-2</v>
      </c>
      <c r="L28" s="444">
        <f t="shared" si="0"/>
        <v>2429</v>
      </c>
    </row>
    <row r="29" spans="1:12" hidden="1" outlineLevel="1" x14ac:dyDescent="0.2">
      <c r="A29" s="122" t="s">
        <v>1022</v>
      </c>
      <c r="B29" s="276"/>
      <c r="C29" s="81" t="s">
        <v>79</v>
      </c>
      <c r="D29" s="26" t="s">
        <v>75</v>
      </c>
      <c r="E29" s="170" t="s">
        <v>1005</v>
      </c>
      <c r="F29" s="112" t="s">
        <v>1215</v>
      </c>
      <c r="G29" s="19" t="s">
        <v>838</v>
      </c>
      <c r="H29" s="435">
        <v>31258.65</v>
      </c>
      <c r="I29" s="20">
        <v>10.84</v>
      </c>
      <c r="J29" s="21">
        <v>338843.77</v>
      </c>
      <c r="K29" s="77">
        <v>1.2849689327138739E-2</v>
      </c>
      <c r="L29" s="444">
        <f t="shared" si="0"/>
        <v>15629</v>
      </c>
    </row>
    <row r="30" spans="1:12" ht="25.5" hidden="1" outlineLevel="1" x14ac:dyDescent="0.2">
      <c r="A30" s="122" t="s">
        <v>1022</v>
      </c>
      <c r="B30" s="276"/>
      <c r="C30" s="76" t="s">
        <v>147</v>
      </c>
      <c r="D30" s="26" t="s">
        <v>979</v>
      </c>
      <c r="E30" s="170" t="s">
        <v>1005</v>
      </c>
      <c r="F30" s="112" t="s">
        <v>1283</v>
      </c>
      <c r="G30" s="19" t="s">
        <v>1082</v>
      </c>
      <c r="H30" s="435">
        <v>2153.9</v>
      </c>
      <c r="I30" s="20">
        <v>153.16999999999999</v>
      </c>
      <c r="J30" s="21">
        <v>329912.86</v>
      </c>
      <c r="K30" s="77">
        <v>1.2511009885257197E-2</v>
      </c>
      <c r="L30" s="444">
        <f t="shared" si="0"/>
        <v>1076</v>
      </c>
    </row>
    <row r="31" spans="1:12" ht="25.5" hidden="1" outlineLevel="1" x14ac:dyDescent="0.2">
      <c r="A31" s="122" t="s">
        <v>1023</v>
      </c>
      <c r="B31" s="276"/>
      <c r="C31" s="83" t="s">
        <v>631</v>
      </c>
      <c r="D31" s="22" t="s">
        <v>143</v>
      </c>
      <c r="E31" s="170" t="s">
        <v>1005</v>
      </c>
      <c r="F31" s="112" t="s">
        <v>1272</v>
      </c>
      <c r="G31" s="19" t="s">
        <v>838</v>
      </c>
      <c r="H31" s="435">
        <v>14484.66</v>
      </c>
      <c r="I31" s="20">
        <v>21.96</v>
      </c>
      <c r="J31" s="21">
        <v>318083.13</v>
      </c>
      <c r="K31" s="77">
        <v>1.2062400913270101E-2</v>
      </c>
      <c r="L31" s="444">
        <f t="shared" si="0"/>
        <v>7242</v>
      </c>
    </row>
    <row r="32" spans="1:12" hidden="1" outlineLevel="1" x14ac:dyDescent="0.2">
      <c r="A32" s="122" t="s">
        <v>1024</v>
      </c>
      <c r="B32" s="276"/>
      <c r="C32" s="83" t="s">
        <v>139</v>
      </c>
      <c r="D32" s="22" t="s">
        <v>630</v>
      </c>
      <c r="E32" s="171" t="s">
        <v>1005</v>
      </c>
      <c r="F32" s="172" t="s">
        <v>1267</v>
      </c>
      <c r="G32" s="30" t="s">
        <v>1082</v>
      </c>
      <c r="H32" s="439">
        <v>625.32000000000005</v>
      </c>
      <c r="I32" s="20">
        <v>476.43</v>
      </c>
      <c r="J32" s="21">
        <v>297921.21000000002</v>
      </c>
      <c r="K32" s="77">
        <v>1.1297817257980748E-2</v>
      </c>
      <c r="L32" s="444">
        <f t="shared" si="0"/>
        <v>312</v>
      </c>
    </row>
    <row r="33" spans="1:12" hidden="1" outlineLevel="1" x14ac:dyDescent="0.2">
      <c r="A33" s="122" t="s">
        <v>1573</v>
      </c>
      <c r="B33" s="276"/>
      <c r="C33" s="109" t="s">
        <v>447</v>
      </c>
      <c r="D33" s="424" t="s">
        <v>868</v>
      </c>
      <c r="E33" s="170" t="s">
        <v>1085</v>
      </c>
      <c r="F33" s="112" t="s">
        <v>1493</v>
      </c>
      <c r="G33" s="19" t="s">
        <v>5</v>
      </c>
      <c r="H33" s="132">
        <v>527.59360000000004</v>
      </c>
      <c r="I33" s="20">
        <v>561.80999999999995</v>
      </c>
      <c r="J33" s="21">
        <v>296407.36</v>
      </c>
      <c r="K33" s="77">
        <v>1.1240408788620695E-2</v>
      </c>
      <c r="L33" s="444">
        <f t="shared" si="0"/>
        <v>263</v>
      </c>
    </row>
    <row r="34" spans="1:12" hidden="1" outlineLevel="1" x14ac:dyDescent="0.2">
      <c r="B34" s="276"/>
      <c r="C34" s="109" t="s">
        <v>435</v>
      </c>
      <c r="D34" s="33" t="s">
        <v>440</v>
      </c>
      <c r="E34" s="170" t="s">
        <v>1005</v>
      </c>
      <c r="F34" s="112" t="s">
        <v>1488</v>
      </c>
      <c r="G34" s="19" t="s">
        <v>1082</v>
      </c>
      <c r="H34" s="435">
        <v>7692.28</v>
      </c>
      <c r="I34" s="20">
        <v>38.08</v>
      </c>
      <c r="J34" s="21">
        <v>292922.02</v>
      </c>
      <c r="K34" s="77">
        <v>1.1108237150347844E-2</v>
      </c>
      <c r="L34" s="444">
        <f t="shared" si="0"/>
        <v>3846</v>
      </c>
    </row>
    <row r="35" spans="1:12" outlineLevel="1" x14ac:dyDescent="0.2">
      <c r="B35" s="276"/>
      <c r="C35" s="82" t="s">
        <v>1038</v>
      </c>
      <c r="D35" s="403" t="s">
        <v>1044</v>
      </c>
      <c r="E35" s="170" t="s">
        <v>1171</v>
      </c>
      <c r="F35" s="446" t="s">
        <v>1170</v>
      </c>
      <c r="G35" s="19" t="s">
        <v>1082</v>
      </c>
      <c r="H35" s="436">
        <v>902.67</v>
      </c>
      <c r="I35" s="115">
        <v>319.11</v>
      </c>
      <c r="J35" s="386">
        <v>288051.02</v>
      </c>
      <c r="K35" s="77">
        <v>1.092351828503569E-2</v>
      </c>
      <c r="L35" s="445">
        <f t="shared" si="0"/>
        <v>451</v>
      </c>
    </row>
    <row r="36" spans="1:12" hidden="1" outlineLevel="1" x14ac:dyDescent="0.2">
      <c r="B36" s="276"/>
      <c r="C36" s="83" t="s">
        <v>134</v>
      </c>
      <c r="D36" s="22" t="s">
        <v>135</v>
      </c>
      <c r="E36" s="170" t="s">
        <v>1005</v>
      </c>
      <c r="F36" s="112" t="s">
        <v>1265</v>
      </c>
      <c r="G36" s="19" t="s">
        <v>1082</v>
      </c>
      <c r="H36" s="435">
        <v>616.20000000000005</v>
      </c>
      <c r="I36" s="20">
        <v>436.94</v>
      </c>
      <c r="J36" s="21">
        <v>269242.43</v>
      </c>
      <c r="K36" s="77">
        <v>1.0210255833193861E-2</v>
      </c>
      <c r="L36" s="444">
        <f t="shared" si="0"/>
        <v>308</v>
      </c>
    </row>
    <row r="37" spans="1:12" hidden="1" outlineLevel="1" x14ac:dyDescent="0.2">
      <c r="B37" s="276"/>
      <c r="C37" s="80" t="s">
        <v>1053</v>
      </c>
      <c r="D37" s="401" t="s">
        <v>825</v>
      </c>
      <c r="E37" s="170" t="s">
        <v>1085</v>
      </c>
      <c r="F37" s="112" t="s">
        <v>1261</v>
      </c>
      <c r="G37" s="19" t="s">
        <v>5</v>
      </c>
      <c r="H37" s="435">
        <v>341.34</v>
      </c>
      <c r="I37" s="20">
        <v>759.6</v>
      </c>
      <c r="J37" s="21">
        <v>259281.86</v>
      </c>
      <c r="K37" s="77">
        <v>9.8325294549835764E-3</v>
      </c>
      <c r="L37" s="444">
        <f t="shared" si="0"/>
        <v>170</v>
      </c>
    </row>
    <row r="38" spans="1:12" hidden="1" outlineLevel="1" x14ac:dyDescent="0.2">
      <c r="B38" s="276"/>
      <c r="C38" s="82" t="s">
        <v>1032</v>
      </c>
      <c r="D38" s="26" t="s">
        <v>87</v>
      </c>
      <c r="E38" s="170" t="s">
        <v>1005</v>
      </c>
      <c r="F38" s="112" t="s">
        <v>1230</v>
      </c>
      <c r="G38" s="19" t="s">
        <v>1082</v>
      </c>
      <c r="H38" s="435">
        <v>5308.7300000000005</v>
      </c>
      <c r="I38" s="20">
        <v>48.07</v>
      </c>
      <c r="J38" s="21">
        <v>255190.65</v>
      </c>
      <c r="K38" s="77">
        <v>9.6773819146522815E-3</v>
      </c>
      <c r="L38" s="444">
        <f t="shared" si="0"/>
        <v>2654</v>
      </c>
    </row>
    <row r="39" spans="1:12" hidden="1" outlineLevel="1" x14ac:dyDescent="0.2">
      <c r="B39" s="276"/>
      <c r="C39" s="83" t="s">
        <v>602</v>
      </c>
      <c r="D39" s="33" t="s">
        <v>713</v>
      </c>
      <c r="E39" s="170" t="s">
        <v>1005</v>
      </c>
      <c r="F39" s="112" t="s">
        <v>1526</v>
      </c>
      <c r="G39" s="19" t="s">
        <v>26</v>
      </c>
      <c r="H39" s="435">
        <v>253.34999999999997</v>
      </c>
      <c r="I39" s="20">
        <v>970.26</v>
      </c>
      <c r="J39" s="21">
        <v>245815.37</v>
      </c>
      <c r="K39" s="77">
        <v>9.3218510003464424E-3</v>
      </c>
      <c r="L39" s="444">
        <f t="shared" si="0"/>
        <v>126</v>
      </c>
    </row>
    <row r="40" spans="1:12" ht="25.5" hidden="1" outlineLevel="1" x14ac:dyDescent="0.2">
      <c r="B40" s="276"/>
      <c r="C40" s="76" t="s">
        <v>148</v>
      </c>
      <c r="D40" s="29">
        <v>60250</v>
      </c>
      <c r="E40" s="171" t="s">
        <v>1152</v>
      </c>
      <c r="F40" s="172" t="s">
        <v>1284</v>
      </c>
      <c r="G40" s="30" t="s">
        <v>1082</v>
      </c>
      <c r="H40" s="439">
        <v>484.7</v>
      </c>
      <c r="I40" s="20">
        <v>490.22</v>
      </c>
      <c r="J40" s="21">
        <v>237609.63</v>
      </c>
      <c r="K40" s="77">
        <v>9.0106715747979797E-3</v>
      </c>
      <c r="L40" s="444">
        <f t="shared" si="0"/>
        <v>242</v>
      </c>
    </row>
    <row r="41" spans="1:12" hidden="1" outlineLevel="1" x14ac:dyDescent="0.2">
      <c r="A41" s="122" t="s">
        <v>1163</v>
      </c>
      <c r="B41" s="276">
        <v>1305.92</v>
      </c>
      <c r="C41" s="81" t="s">
        <v>714</v>
      </c>
      <c r="D41" s="417" t="s">
        <v>784</v>
      </c>
      <c r="E41" s="170" t="s">
        <v>1005</v>
      </c>
      <c r="F41" s="112" t="s">
        <v>1216</v>
      </c>
      <c r="G41" s="19" t="s">
        <v>1195</v>
      </c>
      <c r="H41" s="132">
        <v>504.68</v>
      </c>
      <c r="I41" s="20">
        <v>452.45</v>
      </c>
      <c r="J41" s="21">
        <v>228342.47</v>
      </c>
      <c r="K41" s="77">
        <v>8.6592408049629994E-3</v>
      </c>
      <c r="L41" s="444">
        <f t="shared" si="0"/>
        <v>252</v>
      </c>
    </row>
    <row r="42" spans="1:12" hidden="1" outlineLevel="1" x14ac:dyDescent="0.2">
      <c r="A42" s="122" t="s">
        <v>1164</v>
      </c>
      <c r="B42" s="276">
        <v>1305.92</v>
      </c>
      <c r="C42" s="109" t="s">
        <v>1585</v>
      </c>
      <c r="D42" s="424" t="s">
        <v>442</v>
      </c>
      <c r="E42" s="170" t="s">
        <v>1005</v>
      </c>
      <c r="F42" s="112" t="s">
        <v>860</v>
      </c>
      <c r="G42" s="19" t="s">
        <v>1082</v>
      </c>
      <c r="H42" s="132">
        <v>7692.28</v>
      </c>
      <c r="I42" s="20">
        <v>29.03</v>
      </c>
      <c r="J42" s="21">
        <v>223306.89</v>
      </c>
      <c r="K42" s="77">
        <v>8.4682807097487562E-3</v>
      </c>
      <c r="L42" s="444">
        <f t="shared" si="0"/>
        <v>3846</v>
      </c>
    </row>
    <row r="43" spans="1:12" ht="28.5" customHeight="1" outlineLevel="1" x14ac:dyDescent="0.2">
      <c r="A43" s="122" t="s">
        <v>1162</v>
      </c>
      <c r="B43" s="276">
        <v>1305.92</v>
      </c>
      <c r="C43" s="82" t="s">
        <v>1035</v>
      </c>
      <c r="D43" s="417" t="s">
        <v>89</v>
      </c>
      <c r="E43" s="170" t="s">
        <v>1005</v>
      </c>
      <c r="F43" s="446" t="s">
        <v>1232</v>
      </c>
      <c r="G43" s="19" t="s">
        <v>1082</v>
      </c>
      <c r="H43" s="132">
        <v>927.05</v>
      </c>
      <c r="I43" s="20">
        <v>239.46</v>
      </c>
      <c r="J43" s="21">
        <v>221991.39</v>
      </c>
      <c r="K43" s="77">
        <v>8.4183941018000519E-3</v>
      </c>
      <c r="L43" s="445">
        <f t="shared" si="0"/>
        <v>463</v>
      </c>
    </row>
    <row r="44" spans="1:12" hidden="1" outlineLevel="1" x14ac:dyDescent="0.2">
      <c r="B44" s="276">
        <v>1305.92</v>
      </c>
      <c r="C44" s="82" t="s">
        <v>1597</v>
      </c>
      <c r="D44" s="26" t="s">
        <v>786</v>
      </c>
      <c r="E44" s="170" t="s">
        <v>1005</v>
      </c>
      <c r="F44" s="112" t="s">
        <v>1235</v>
      </c>
      <c r="G44" s="19" t="s">
        <v>26</v>
      </c>
      <c r="H44" s="132">
        <v>20</v>
      </c>
      <c r="I44" s="20">
        <v>10885.5</v>
      </c>
      <c r="J44" s="21">
        <v>217710</v>
      </c>
      <c r="K44" s="77">
        <v>8.2560345241447838E-3</v>
      </c>
      <c r="L44" s="444">
        <f t="shared" si="0"/>
        <v>10</v>
      </c>
    </row>
    <row r="45" spans="1:12" s="125" customFormat="1" ht="14.25" hidden="1" outlineLevel="1" x14ac:dyDescent="0.2">
      <c r="A45" s="392" t="s">
        <v>1591</v>
      </c>
      <c r="B45" s="276">
        <v>670.03650000000005</v>
      </c>
      <c r="C45" s="267" t="s">
        <v>453</v>
      </c>
      <c r="D45" s="32" t="s">
        <v>59</v>
      </c>
      <c r="E45" s="223" t="s">
        <v>1005</v>
      </c>
      <c r="F45" s="224" t="s">
        <v>1213</v>
      </c>
      <c r="G45" s="225" t="s">
        <v>1082</v>
      </c>
      <c r="H45" s="226">
        <v>1647.08</v>
      </c>
      <c r="I45" s="227">
        <v>130.72999999999999</v>
      </c>
      <c r="J45" s="228">
        <v>215322.77</v>
      </c>
      <c r="K45" s="77">
        <v>8.1655055943892635E-3</v>
      </c>
      <c r="L45" s="444">
        <f t="shared" si="0"/>
        <v>823</v>
      </c>
    </row>
    <row r="46" spans="1:12" s="125" customFormat="1" ht="14.25" hidden="1" outlineLevel="1" x14ac:dyDescent="0.2">
      <c r="A46" s="392" t="s">
        <v>1591</v>
      </c>
      <c r="B46" s="276"/>
      <c r="C46" s="90" t="s">
        <v>752</v>
      </c>
      <c r="D46" s="32" t="s">
        <v>484</v>
      </c>
      <c r="E46" s="231" t="s">
        <v>1005</v>
      </c>
      <c r="F46" s="232" t="s">
        <v>1515</v>
      </c>
      <c r="G46" s="88" t="s">
        <v>1082</v>
      </c>
      <c r="H46" s="233">
        <v>4548.7700000000004</v>
      </c>
      <c r="I46" s="113">
        <v>45.05</v>
      </c>
      <c r="J46" s="234">
        <v>204922.09</v>
      </c>
      <c r="K46" s="77">
        <v>7.7710892921772296E-3</v>
      </c>
      <c r="L46" s="444">
        <f t="shared" si="0"/>
        <v>2274</v>
      </c>
    </row>
    <row r="47" spans="1:12" s="125" customFormat="1" ht="14.25" hidden="1" outlineLevel="1" x14ac:dyDescent="0.2">
      <c r="A47" s="392" t="s">
        <v>1591</v>
      </c>
      <c r="B47" s="276"/>
      <c r="C47" s="294" t="s">
        <v>826</v>
      </c>
      <c r="D47" s="29" t="s">
        <v>1599</v>
      </c>
      <c r="E47" s="231" t="s">
        <v>1171</v>
      </c>
      <c r="F47" s="232" t="s">
        <v>1611</v>
      </c>
      <c r="G47" s="88" t="s">
        <v>173</v>
      </c>
      <c r="H47" s="385">
        <v>1</v>
      </c>
      <c r="I47" s="332">
        <v>199094.74</v>
      </c>
      <c r="J47" s="443">
        <v>199094.74</v>
      </c>
      <c r="K47" s="77">
        <v>7.5501035644464165E-3</v>
      </c>
      <c r="L47" s="444">
        <f t="shared" si="0"/>
        <v>0</v>
      </c>
    </row>
    <row r="48" spans="1:12" s="125" customFormat="1" ht="25.5" hidden="1" outlineLevel="1" x14ac:dyDescent="0.2">
      <c r="A48" s="392" t="s">
        <v>1591</v>
      </c>
      <c r="B48" s="276">
        <v>6700.3649999999998</v>
      </c>
      <c r="C48" s="90" t="s">
        <v>400</v>
      </c>
      <c r="D48" s="32" t="s">
        <v>391</v>
      </c>
      <c r="E48" s="231" t="s">
        <v>1005</v>
      </c>
      <c r="F48" s="232" t="s">
        <v>1426</v>
      </c>
      <c r="G48" s="88" t="s">
        <v>173</v>
      </c>
      <c r="H48" s="233">
        <v>647</v>
      </c>
      <c r="I48" s="113">
        <v>301.83999999999997</v>
      </c>
      <c r="J48" s="234">
        <v>195290.48</v>
      </c>
      <c r="K48" s="77">
        <v>7.4058377893381402E-3</v>
      </c>
      <c r="L48" s="444">
        <f t="shared" si="0"/>
        <v>323</v>
      </c>
    </row>
    <row r="49" spans="1:12" s="125" customFormat="1" ht="14.25" outlineLevel="1" x14ac:dyDescent="0.2">
      <c r="A49" s="392" t="s">
        <v>1591</v>
      </c>
      <c r="B49" s="276">
        <v>2456.17</v>
      </c>
      <c r="C49" s="82" t="s">
        <v>1033</v>
      </c>
      <c r="D49" s="27" t="s">
        <v>972</v>
      </c>
      <c r="E49" s="170" t="s">
        <v>1005</v>
      </c>
      <c r="F49" s="446" t="s">
        <v>1607</v>
      </c>
      <c r="G49" s="19" t="s">
        <v>1082</v>
      </c>
      <c r="H49" s="132">
        <v>918.98</v>
      </c>
      <c r="I49" s="20">
        <v>207.21</v>
      </c>
      <c r="J49" s="21">
        <v>190421.85</v>
      </c>
      <c r="K49" s="77">
        <v>7.2212087995568389E-3</v>
      </c>
      <c r="L49" s="445">
        <f t="shared" si="0"/>
        <v>459</v>
      </c>
    </row>
    <row r="50" spans="1:12" s="125" customFormat="1" ht="14.25" hidden="1" outlineLevel="1" x14ac:dyDescent="0.2">
      <c r="A50" s="392" t="s">
        <v>1591</v>
      </c>
      <c r="B50" s="276">
        <v>1520.71</v>
      </c>
      <c r="C50" s="182" t="s">
        <v>765</v>
      </c>
      <c r="D50" s="25" t="s">
        <v>140</v>
      </c>
      <c r="E50" s="170" t="s">
        <v>1005</v>
      </c>
      <c r="F50" s="112" t="s">
        <v>1270</v>
      </c>
      <c r="G50" s="19" t="s">
        <v>26</v>
      </c>
      <c r="H50" s="132">
        <v>469.35</v>
      </c>
      <c r="I50" s="20">
        <v>389.4</v>
      </c>
      <c r="J50" s="21">
        <v>182764.89</v>
      </c>
      <c r="K50" s="77">
        <v>6.9308402996716917E-3</v>
      </c>
      <c r="L50" s="444">
        <f t="shared" si="0"/>
        <v>234</v>
      </c>
    </row>
    <row r="51" spans="1:12" s="125" customFormat="1" ht="14.25" hidden="1" outlineLevel="1" x14ac:dyDescent="0.2">
      <c r="A51" s="392" t="s">
        <v>1591</v>
      </c>
      <c r="B51" s="276">
        <v>1520.71</v>
      </c>
      <c r="C51" s="182" t="s">
        <v>559</v>
      </c>
      <c r="D51" s="32" t="s">
        <v>987</v>
      </c>
      <c r="E51" s="170" t="s">
        <v>1005</v>
      </c>
      <c r="F51" s="112" t="s">
        <v>1439</v>
      </c>
      <c r="G51" s="19" t="s">
        <v>26</v>
      </c>
      <c r="H51" s="132">
        <v>571.20000000000005</v>
      </c>
      <c r="I51" s="20">
        <v>294.64</v>
      </c>
      <c r="J51" s="21">
        <v>168298.37</v>
      </c>
      <c r="K51" s="77">
        <v>6.3822385424523115E-3</v>
      </c>
      <c r="L51" s="444">
        <f t="shared" si="0"/>
        <v>285</v>
      </c>
    </row>
    <row r="52" spans="1:12" s="125" customFormat="1" ht="14.25" hidden="1" outlineLevel="1" x14ac:dyDescent="0.2">
      <c r="A52" s="392" t="s">
        <v>1591</v>
      </c>
      <c r="B52" s="276">
        <v>1515.81</v>
      </c>
      <c r="C52" s="301" t="s">
        <v>715</v>
      </c>
      <c r="D52" s="29" t="s">
        <v>969</v>
      </c>
      <c r="E52" s="170" t="s">
        <v>1005</v>
      </c>
      <c r="F52" s="112" t="s">
        <v>1228</v>
      </c>
      <c r="G52" s="19" t="s">
        <v>1082</v>
      </c>
      <c r="H52" s="132">
        <v>2691.6</v>
      </c>
      <c r="I52" s="20">
        <v>62.29</v>
      </c>
      <c r="J52" s="21">
        <v>167659.76</v>
      </c>
      <c r="K52" s="77">
        <v>6.358021068714477E-3</v>
      </c>
      <c r="L52" s="444">
        <f t="shared" si="0"/>
        <v>1345</v>
      </c>
    </row>
    <row r="53" spans="1:12" s="125" customFormat="1" ht="14.25" hidden="1" outlineLevel="1" x14ac:dyDescent="0.2">
      <c r="A53" s="392" t="s">
        <v>1591</v>
      </c>
      <c r="B53" s="276">
        <v>5469.6</v>
      </c>
      <c r="C53" s="182" t="s">
        <v>404</v>
      </c>
      <c r="D53" s="116" t="s">
        <v>412</v>
      </c>
      <c r="E53" s="394" t="s">
        <v>1005</v>
      </c>
      <c r="F53" s="395" t="s">
        <v>1428</v>
      </c>
      <c r="G53" s="396" t="s">
        <v>173</v>
      </c>
      <c r="H53" s="397">
        <v>659</v>
      </c>
      <c r="I53" s="398">
        <v>240.59</v>
      </c>
      <c r="J53" s="399">
        <v>158548.81</v>
      </c>
      <c r="K53" s="77">
        <v>6.0125141202612272E-3</v>
      </c>
      <c r="L53" s="444">
        <f t="shared" si="0"/>
        <v>329</v>
      </c>
    </row>
    <row r="54" spans="1:12" s="125" customFormat="1" ht="14.25" hidden="1" outlineLevel="1" x14ac:dyDescent="0.2">
      <c r="A54" s="392" t="s">
        <v>1591</v>
      </c>
      <c r="B54" s="276"/>
      <c r="C54" s="301" t="s">
        <v>84</v>
      </c>
      <c r="D54" s="420" t="s">
        <v>679</v>
      </c>
      <c r="E54" s="235" t="s">
        <v>1005</v>
      </c>
      <c r="F54" s="236" t="s">
        <v>1214</v>
      </c>
      <c r="G54" s="237" t="s">
        <v>1082</v>
      </c>
      <c r="H54" s="238">
        <v>1893.9499999999998</v>
      </c>
      <c r="I54" s="239">
        <v>81.739999999999995</v>
      </c>
      <c r="J54" s="240">
        <v>154811.47</v>
      </c>
      <c r="K54" s="77">
        <v>5.8707860964292155E-3</v>
      </c>
      <c r="L54" s="444">
        <f t="shared" si="0"/>
        <v>946</v>
      </c>
    </row>
    <row r="55" spans="1:12" s="125" customFormat="1" ht="14.25" hidden="1" outlineLevel="1" x14ac:dyDescent="0.2">
      <c r="B55" s="276">
        <v>83.600000000000009</v>
      </c>
      <c r="C55" s="80" t="s">
        <v>60</v>
      </c>
      <c r="D55" s="27" t="s">
        <v>75</v>
      </c>
      <c r="E55" s="170" t="s">
        <v>1005</v>
      </c>
      <c r="F55" s="112" t="s">
        <v>1215</v>
      </c>
      <c r="G55" s="19" t="s">
        <v>838</v>
      </c>
      <c r="H55" s="132">
        <v>13740.4</v>
      </c>
      <c r="I55" s="20">
        <v>10.84</v>
      </c>
      <c r="J55" s="21">
        <v>148945.94</v>
      </c>
      <c r="K55" s="77">
        <v>5.6483525004418613E-3</v>
      </c>
      <c r="L55" s="444">
        <f t="shared" si="0"/>
        <v>6870</v>
      </c>
    </row>
    <row r="56" spans="1:12" s="125" customFormat="1" ht="14.25" hidden="1" outlineLevel="1" x14ac:dyDescent="0.2">
      <c r="B56" s="276">
        <v>290</v>
      </c>
      <c r="C56" s="83" t="s">
        <v>380</v>
      </c>
      <c r="D56" s="33" t="s">
        <v>545</v>
      </c>
      <c r="E56" s="170" t="s">
        <v>1005</v>
      </c>
      <c r="F56" s="112" t="s">
        <v>1414</v>
      </c>
      <c r="G56" s="19" t="s">
        <v>26</v>
      </c>
      <c r="H56" s="132">
        <v>34338.870000000003</v>
      </c>
      <c r="I56" s="20">
        <v>4.32</v>
      </c>
      <c r="J56" s="21">
        <v>148343.92000000001</v>
      </c>
      <c r="K56" s="77">
        <v>5.6255225987183501E-3</v>
      </c>
      <c r="L56" s="444">
        <f t="shared" si="0"/>
        <v>17169</v>
      </c>
    </row>
    <row r="57" spans="1:12" s="125" customFormat="1" ht="14.25" hidden="1" outlineLevel="1" x14ac:dyDescent="0.2">
      <c r="B57" s="276">
        <v>406</v>
      </c>
      <c r="C57" s="81" t="s">
        <v>620</v>
      </c>
      <c r="D57" s="33" t="s">
        <v>523</v>
      </c>
      <c r="E57" s="170" t="s">
        <v>1005</v>
      </c>
      <c r="F57" s="112" t="s">
        <v>1563</v>
      </c>
      <c r="G57" s="19" t="s">
        <v>1082</v>
      </c>
      <c r="H57" s="132">
        <v>714</v>
      </c>
      <c r="I57" s="20">
        <v>207.02</v>
      </c>
      <c r="J57" s="21">
        <v>147812.28</v>
      </c>
      <c r="K57" s="77">
        <v>5.6053616589617173E-3</v>
      </c>
      <c r="L57" s="444">
        <f t="shared" si="0"/>
        <v>357</v>
      </c>
    </row>
    <row r="58" spans="1:12" hidden="1" outlineLevel="1" x14ac:dyDescent="0.2">
      <c r="B58" s="276">
        <v>32.52234</v>
      </c>
      <c r="C58" s="83" t="s">
        <v>558</v>
      </c>
      <c r="D58" s="33" t="s">
        <v>986</v>
      </c>
      <c r="E58" s="170" t="s">
        <v>1005</v>
      </c>
      <c r="F58" s="112" t="s">
        <v>1438</v>
      </c>
      <c r="G58" s="19" t="s">
        <v>26</v>
      </c>
      <c r="H58" s="132">
        <v>1374.85</v>
      </c>
      <c r="I58" s="20">
        <v>107.12</v>
      </c>
      <c r="J58" s="21">
        <v>147273.93</v>
      </c>
      <c r="K58" s="77">
        <v>5.5849462614784903E-3</v>
      </c>
      <c r="L58" s="444">
        <f t="shared" si="0"/>
        <v>687</v>
      </c>
    </row>
    <row r="59" spans="1:12" hidden="1" outlineLevel="1" x14ac:dyDescent="0.2">
      <c r="B59" s="276">
        <v>23.2</v>
      </c>
      <c r="C59" s="83" t="s">
        <v>470</v>
      </c>
      <c r="D59" s="33" t="s">
        <v>469</v>
      </c>
      <c r="E59" s="170" t="s">
        <v>1005</v>
      </c>
      <c r="F59" s="112" t="s">
        <v>1497</v>
      </c>
      <c r="G59" s="19" t="s">
        <v>1082</v>
      </c>
      <c r="H59" s="132">
        <v>4263.62</v>
      </c>
      <c r="I59" s="20">
        <v>33.83</v>
      </c>
      <c r="J59" s="21">
        <v>144238.26</v>
      </c>
      <c r="K59" s="77">
        <v>5.4698270831039994E-3</v>
      </c>
      <c r="L59" s="444">
        <f t="shared" si="0"/>
        <v>2131</v>
      </c>
    </row>
    <row r="60" spans="1:12" hidden="1" outlineLevel="1" x14ac:dyDescent="0.2">
      <c r="B60" s="276">
        <v>139.19999999999999</v>
      </c>
      <c r="C60" s="82" t="s">
        <v>1041</v>
      </c>
      <c r="D60" s="26" t="s">
        <v>971</v>
      </c>
      <c r="E60" s="170" t="s">
        <v>1005</v>
      </c>
      <c r="F60" s="112" t="s">
        <v>1215</v>
      </c>
      <c r="G60" s="19" t="s">
        <v>838</v>
      </c>
      <c r="H60" s="132">
        <v>13271.825000000001</v>
      </c>
      <c r="I60" s="20">
        <v>10.84</v>
      </c>
      <c r="J60" s="21">
        <v>143866.57999999999</v>
      </c>
      <c r="K60" s="77">
        <v>5.455732172847538E-3</v>
      </c>
      <c r="L60" s="444">
        <f t="shared" si="0"/>
        <v>6635</v>
      </c>
    </row>
    <row r="61" spans="1:12" hidden="1" outlineLevel="1" x14ac:dyDescent="0.2">
      <c r="B61" s="276">
        <v>7.1999999999999993</v>
      </c>
      <c r="C61" s="83" t="s">
        <v>343</v>
      </c>
      <c r="D61" s="33" t="s">
        <v>365</v>
      </c>
      <c r="E61" s="170" t="s">
        <v>1005</v>
      </c>
      <c r="F61" s="112" t="s">
        <v>1394</v>
      </c>
      <c r="G61" s="19" t="s">
        <v>26</v>
      </c>
      <c r="H61" s="132">
        <v>4429</v>
      </c>
      <c r="I61" s="20">
        <v>32.450000000000003</v>
      </c>
      <c r="J61" s="21">
        <v>143721.04999999999</v>
      </c>
      <c r="K61" s="77">
        <v>5.4502133601871229E-3</v>
      </c>
      <c r="L61" s="444">
        <f t="shared" si="0"/>
        <v>2214</v>
      </c>
    </row>
    <row r="62" spans="1:12" hidden="1" outlineLevel="1" x14ac:dyDescent="0.2">
      <c r="B62" s="276">
        <v>20</v>
      </c>
      <c r="C62" s="81" t="s">
        <v>1580</v>
      </c>
      <c r="D62" s="33">
        <v>84647</v>
      </c>
      <c r="E62" s="170" t="s">
        <v>1151</v>
      </c>
      <c r="F62" s="112" t="s">
        <v>1567</v>
      </c>
      <c r="G62" s="19" t="s">
        <v>1082</v>
      </c>
      <c r="H62" s="132">
        <v>707.2</v>
      </c>
      <c r="I62" s="20">
        <v>190.59</v>
      </c>
      <c r="J62" s="21">
        <v>134785.25</v>
      </c>
      <c r="K62" s="77">
        <v>5.1113484789191387E-3</v>
      </c>
      <c r="L62" s="444">
        <f t="shared" si="0"/>
        <v>353</v>
      </c>
    </row>
    <row r="63" spans="1:12" ht="13.5" hidden="1" outlineLevel="1" thickBot="1" x14ac:dyDescent="0.25">
      <c r="B63" s="276">
        <v>20</v>
      </c>
      <c r="C63" s="83" t="s">
        <v>481</v>
      </c>
      <c r="D63" s="144" t="s">
        <v>482</v>
      </c>
      <c r="E63" s="170" t="s">
        <v>1005</v>
      </c>
      <c r="F63" s="112" t="s">
        <v>1514</v>
      </c>
      <c r="G63" s="19" t="s">
        <v>1082</v>
      </c>
      <c r="H63" s="132">
        <v>4157.3100000000004</v>
      </c>
      <c r="I63" s="20">
        <v>31.35</v>
      </c>
      <c r="J63" s="21">
        <v>130331.67</v>
      </c>
      <c r="K63" s="77">
        <v>4.9424590836867621E-3</v>
      </c>
      <c r="L63" s="444">
        <f t="shared" si="0"/>
        <v>2078</v>
      </c>
    </row>
    <row r="64" spans="1:12" ht="25.5" hidden="1" outlineLevel="1" x14ac:dyDescent="0.2">
      <c r="A64" s="392"/>
      <c r="B64" s="276">
        <v>391.67500000000001</v>
      </c>
      <c r="C64" s="83" t="s">
        <v>1057</v>
      </c>
      <c r="D64" s="18" t="s">
        <v>143</v>
      </c>
      <c r="E64" s="170" t="s">
        <v>1005</v>
      </c>
      <c r="F64" s="112" t="s">
        <v>1272</v>
      </c>
      <c r="G64" s="19" t="s">
        <v>838</v>
      </c>
      <c r="H64" s="132">
        <v>5928.13</v>
      </c>
      <c r="I64" s="20">
        <v>21.96</v>
      </c>
      <c r="J64" s="21">
        <v>130181.73</v>
      </c>
      <c r="K64" s="77">
        <v>4.9367730342790624E-3</v>
      </c>
      <c r="L64" s="444">
        <f t="shared" si="0"/>
        <v>2964</v>
      </c>
    </row>
    <row r="65" spans="1:12" ht="25.5" hidden="1" outlineLevel="1" x14ac:dyDescent="0.2">
      <c r="A65" s="392"/>
      <c r="B65" s="276">
        <v>346.22</v>
      </c>
      <c r="C65" s="83" t="s">
        <v>1136</v>
      </c>
      <c r="D65" s="26" t="s">
        <v>844</v>
      </c>
      <c r="E65" s="170" t="s">
        <v>1085</v>
      </c>
      <c r="F65" s="112" t="s">
        <v>1623</v>
      </c>
      <c r="G65" s="19" t="s">
        <v>32</v>
      </c>
      <c r="H65" s="132">
        <v>5125.46</v>
      </c>
      <c r="I65" s="20">
        <v>25.34</v>
      </c>
      <c r="J65" s="21">
        <v>129879.16</v>
      </c>
      <c r="K65" s="77">
        <v>4.925298924840036E-3</v>
      </c>
      <c r="L65" s="444">
        <f t="shared" si="0"/>
        <v>2562</v>
      </c>
    </row>
    <row r="66" spans="1:12" hidden="1" outlineLevel="1" x14ac:dyDescent="0.2">
      <c r="A66" s="392"/>
      <c r="B66" s="276">
        <v>13740.4</v>
      </c>
      <c r="C66" s="109" t="s">
        <v>1584</v>
      </c>
      <c r="D66" s="22" t="s">
        <v>446</v>
      </c>
      <c r="E66" s="170" t="s">
        <v>1005</v>
      </c>
      <c r="F66" s="112" t="s">
        <v>1491</v>
      </c>
      <c r="G66" s="19" t="s">
        <v>1082</v>
      </c>
      <c r="H66" s="132">
        <v>9080.09</v>
      </c>
      <c r="I66" s="20">
        <v>13.04</v>
      </c>
      <c r="J66" s="21">
        <v>118404.37</v>
      </c>
      <c r="K66" s="77">
        <v>4.4901500460686828E-3</v>
      </c>
      <c r="L66" s="444">
        <f t="shared" si="0"/>
        <v>4540</v>
      </c>
    </row>
    <row r="67" spans="1:12" hidden="1" outlineLevel="1" x14ac:dyDescent="0.2">
      <c r="A67" s="392"/>
      <c r="B67" s="276">
        <v>109.19</v>
      </c>
      <c r="C67" s="82" t="s">
        <v>1039</v>
      </c>
      <c r="D67" s="26" t="s">
        <v>90</v>
      </c>
      <c r="E67" s="170" t="s">
        <v>1005</v>
      </c>
      <c r="F67" s="112" t="s">
        <v>1233</v>
      </c>
      <c r="G67" s="19" t="s">
        <v>1195</v>
      </c>
      <c r="H67" s="132">
        <v>265.43650000000002</v>
      </c>
      <c r="I67" s="20">
        <v>438.95</v>
      </c>
      <c r="J67" s="21">
        <v>116513.35</v>
      </c>
      <c r="K67" s="77">
        <v>4.418438473766776E-3</v>
      </c>
      <c r="L67" s="444">
        <f t="shared" si="0"/>
        <v>132</v>
      </c>
    </row>
    <row r="68" spans="1:12" hidden="1" outlineLevel="1" x14ac:dyDescent="0.2">
      <c r="A68" s="392"/>
      <c r="B68" s="276">
        <v>36.08</v>
      </c>
      <c r="C68" s="81" t="s">
        <v>219</v>
      </c>
      <c r="D68" s="33" t="s">
        <v>220</v>
      </c>
      <c r="E68" s="170" t="s">
        <v>1005</v>
      </c>
      <c r="F68" s="112" t="s">
        <v>1325</v>
      </c>
      <c r="G68" s="19" t="s">
        <v>26</v>
      </c>
      <c r="H68" s="132">
        <v>571</v>
      </c>
      <c r="I68" s="20">
        <v>200.26</v>
      </c>
      <c r="J68" s="21">
        <v>114348.46</v>
      </c>
      <c r="K68" s="77">
        <v>4.3363411581589682E-3</v>
      </c>
      <c r="L68" s="444">
        <f t="shared" si="0"/>
        <v>285</v>
      </c>
    </row>
    <row r="69" spans="1:12" hidden="1" outlineLevel="1" x14ac:dyDescent="0.2">
      <c r="A69" s="392"/>
      <c r="B69" s="276">
        <v>646.79999999999995</v>
      </c>
      <c r="C69" s="83" t="s">
        <v>755</v>
      </c>
      <c r="D69" s="33">
        <v>170171</v>
      </c>
      <c r="E69" s="170" t="s">
        <v>1152</v>
      </c>
      <c r="F69" s="112" t="s">
        <v>1618</v>
      </c>
      <c r="G69" s="19" t="s">
        <v>26</v>
      </c>
      <c r="H69" s="132">
        <v>32.26</v>
      </c>
      <c r="I69" s="20">
        <v>3520.4</v>
      </c>
      <c r="J69" s="21">
        <v>113568.1</v>
      </c>
      <c r="K69" s="77">
        <v>4.306748217544106E-3</v>
      </c>
      <c r="L69" s="444">
        <f t="shared" si="0"/>
        <v>16</v>
      </c>
    </row>
    <row r="70" spans="1:12" hidden="1" outlineLevel="1" x14ac:dyDescent="0.2">
      <c r="A70" s="392"/>
      <c r="B70" s="276">
        <v>646.79999999999995</v>
      </c>
      <c r="C70" s="81" t="s">
        <v>782</v>
      </c>
      <c r="D70" s="26" t="s">
        <v>578</v>
      </c>
      <c r="E70" s="170" t="s">
        <v>1085</v>
      </c>
      <c r="F70" s="112" t="s">
        <v>1292</v>
      </c>
      <c r="G70" s="19" t="s">
        <v>32</v>
      </c>
      <c r="H70" s="132">
        <v>312.67</v>
      </c>
      <c r="I70" s="20">
        <v>355.09</v>
      </c>
      <c r="J70" s="21">
        <v>111025.99</v>
      </c>
      <c r="K70" s="77">
        <v>4.2103459028861954E-3</v>
      </c>
      <c r="L70" s="444">
        <f t="shared" si="0"/>
        <v>156</v>
      </c>
    </row>
    <row r="71" spans="1:12" hidden="1" outlineLevel="1" x14ac:dyDescent="0.2">
      <c r="A71" s="392"/>
      <c r="B71" s="276">
        <v>615.30700000000002</v>
      </c>
      <c r="C71" s="83" t="s">
        <v>108</v>
      </c>
      <c r="D71" s="22" t="s">
        <v>109</v>
      </c>
      <c r="E71" s="170" t="s">
        <v>1005</v>
      </c>
      <c r="F71" s="112" t="s">
        <v>1247</v>
      </c>
      <c r="G71" s="19" t="s">
        <v>173</v>
      </c>
      <c r="H71" s="132">
        <v>56</v>
      </c>
      <c r="I71" s="20">
        <v>1960.13</v>
      </c>
      <c r="J71" s="21">
        <v>109767.28</v>
      </c>
      <c r="K71" s="77">
        <v>4.162612894683144E-3</v>
      </c>
      <c r="L71" s="444">
        <f t="shared" si="0"/>
        <v>28</v>
      </c>
    </row>
    <row r="72" spans="1:12" hidden="1" outlineLevel="1" x14ac:dyDescent="0.2">
      <c r="A72" s="392"/>
      <c r="B72" s="276">
        <v>4</v>
      </c>
      <c r="C72" s="82" t="s">
        <v>1040</v>
      </c>
      <c r="D72" s="26" t="s">
        <v>513</v>
      </c>
      <c r="E72" s="170" t="s">
        <v>1005</v>
      </c>
      <c r="F72" s="112" t="s">
        <v>1234</v>
      </c>
      <c r="G72" s="19" t="s">
        <v>1082</v>
      </c>
      <c r="H72" s="132">
        <v>5308.7300000000005</v>
      </c>
      <c r="I72" s="20">
        <v>20.58</v>
      </c>
      <c r="J72" s="21">
        <v>109253.66</v>
      </c>
      <c r="K72" s="77">
        <v>4.1431353123383219E-3</v>
      </c>
      <c r="L72" s="444">
        <f t="shared" si="0"/>
        <v>2654</v>
      </c>
    </row>
    <row r="73" spans="1:12" hidden="1" outlineLevel="1" x14ac:dyDescent="0.2">
      <c r="A73" s="392"/>
      <c r="B73" s="276">
        <v>1</v>
      </c>
      <c r="C73" s="83" t="s">
        <v>621</v>
      </c>
      <c r="D73" s="425" t="s">
        <v>525</v>
      </c>
      <c r="E73" s="170" t="s">
        <v>1005</v>
      </c>
      <c r="F73" s="112" t="s">
        <v>1568</v>
      </c>
      <c r="G73" s="19" t="s">
        <v>1082</v>
      </c>
      <c r="H73" s="389">
        <v>6538.53</v>
      </c>
      <c r="I73" s="115">
        <v>15.52</v>
      </c>
      <c r="J73" s="386">
        <v>101477.99</v>
      </c>
      <c r="K73" s="77">
        <v>3.8482650722558411E-3</v>
      </c>
      <c r="L73" s="444">
        <f t="shared" si="0"/>
        <v>3269</v>
      </c>
    </row>
    <row r="74" spans="1:12" hidden="1" outlineLevel="1" x14ac:dyDescent="0.2">
      <c r="A74" s="392"/>
      <c r="B74" s="276">
        <v>309.23</v>
      </c>
      <c r="C74" s="80" t="s">
        <v>35</v>
      </c>
      <c r="D74" s="22" t="s">
        <v>584</v>
      </c>
      <c r="E74" s="170" t="s">
        <v>1005</v>
      </c>
      <c r="F74" s="112" t="s">
        <v>1201</v>
      </c>
      <c r="G74" s="19" t="s">
        <v>1195</v>
      </c>
      <c r="H74" s="132">
        <v>1131.25</v>
      </c>
      <c r="I74" s="20">
        <v>88.68</v>
      </c>
      <c r="J74" s="21">
        <v>100319.25</v>
      </c>
      <c r="K74" s="77">
        <v>3.804323142879572E-3</v>
      </c>
      <c r="L74" s="444">
        <f t="shared" si="0"/>
        <v>565</v>
      </c>
    </row>
    <row r="75" spans="1:12" hidden="1" outlineLevel="1" x14ac:dyDescent="0.2">
      <c r="A75" s="392"/>
      <c r="B75" s="276">
        <v>442.75</v>
      </c>
      <c r="C75" s="83" t="s">
        <v>1110</v>
      </c>
      <c r="D75" s="33" t="s">
        <v>891</v>
      </c>
      <c r="E75" s="170" t="s">
        <v>1085</v>
      </c>
      <c r="F75" s="112" t="s">
        <v>1631</v>
      </c>
      <c r="G75" s="19" t="s">
        <v>26</v>
      </c>
      <c r="H75" s="132">
        <v>169.5</v>
      </c>
      <c r="I75" s="20">
        <v>590.4</v>
      </c>
      <c r="J75" s="21">
        <v>100072.8</v>
      </c>
      <c r="K75" s="77">
        <v>3.7949772253357042E-3</v>
      </c>
      <c r="L75" s="444">
        <f t="shared" si="0"/>
        <v>84</v>
      </c>
    </row>
    <row r="76" spans="1:12" hidden="1" outlineLevel="1" x14ac:dyDescent="0.2">
      <c r="A76" s="392" t="s">
        <v>1591</v>
      </c>
      <c r="B76" s="276">
        <v>6041.28</v>
      </c>
      <c r="C76" s="80" t="s">
        <v>128</v>
      </c>
      <c r="D76" s="18" t="s">
        <v>975</v>
      </c>
      <c r="E76" s="170" t="s">
        <v>1005</v>
      </c>
      <c r="F76" s="112" t="s">
        <v>1260</v>
      </c>
      <c r="G76" s="19" t="s">
        <v>1082</v>
      </c>
      <c r="H76" s="132">
        <v>117</v>
      </c>
      <c r="I76" s="20">
        <v>842.18</v>
      </c>
      <c r="J76" s="21">
        <v>98535.06</v>
      </c>
      <c r="K76" s="77">
        <v>3.7366627954557793E-3</v>
      </c>
      <c r="L76" s="444">
        <f t="shared" si="0"/>
        <v>58</v>
      </c>
    </row>
    <row r="77" spans="1:12" hidden="1" outlineLevel="1" x14ac:dyDescent="0.2">
      <c r="A77" s="392" t="s">
        <v>1591</v>
      </c>
      <c r="B77" s="276">
        <v>1</v>
      </c>
      <c r="C77" s="83" t="s">
        <v>462</v>
      </c>
      <c r="D77" s="33" t="s">
        <v>595</v>
      </c>
      <c r="E77" s="170" t="s">
        <v>1005</v>
      </c>
      <c r="F77" s="112" t="s">
        <v>1499</v>
      </c>
      <c r="G77" s="19" t="s">
        <v>1082</v>
      </c>
      <c r="H77" s="132">
        <v>329.07</v>
      </c>
      <c r="I77" s="20">
        <v>295.01</v>
      </c>
      <c r="J77" s="21">
        <v>97078.94</v>
      </c>
      <c r="K77" s="77">
        <v>3.6814435726764045E-3</v>
      </c>
      <c r="L77" s="444">
        <f t="shared" si="0"/>
        <v>164</v>
      </c>
    </row>
    <row r="78" spans="1:12" hidden="1" outlineLevel="1" x14ac:dyDescent="0.2">
      <c r="A78" s="392" t="s">
        <v>1591</v>
      </c>
      <c r="B78" s="276">
        <v>33118.35</v>
      </c>
      <c r="C78" s="83" t="s">
        <v>506</v>
      </c>
      <c r="D78" s="33" t="s">
        <v>591</v>
      </c>
      <c r="E78" s="170" t="s">
        <v>1005</v>
      </c>
      <c r="F78" s="112" t="s">
        <v>1525</v>
      </c>
      <c r="G78" s="19" t="s">
        <v>173</v>
      </c>
      <c r="H78" s="132">
        <v>1</v>
      </c>
      <c r="I78" s="20">
        <v>93061.8</v>
      </c>
      <c r="J78" s="21">
        <v>93061.8</v>
      </c>
      <c r="K78" s="77">
        <v>3.5291049271005334E-3</v>
      </c>
      <c r="L78" s="444">
        <f t="shared" si="0"/>
        <v>0</v>
      </c>
    </row>
    <row r="79" spans="1:12" hidden="1" outlineLevel="1" x14ac:dyDescent="0.2">
      <c r="A79" s="392" t="s">
        <v>1591</v>
      </c>
      <c r="B79" s="276">
        <v>227.56</v>
      </c>
      <c r="C79" s="83" t="s">
        <v>1123</v>
      </c>
      <c r="D79" s="33" t="s">
        <v>906</v>
      </c>
      <c r="E79" s="170" t="s">
        <v>1085</v>
      </c>
      <c r="F79" s="112" t="s">
        <v>1643</v>
      </c>
      <c r="G79" s="19" t="s">
        <v>32</v>
      </c>
      <c r="H79" s="132">
        <v>86.89</v>
      </c>
      <c r="I79" s="20">
        <v>1038.98</v>
      </c>
      <c r="J79" s="21">
        <v>90276.97</v>
      </c>
      <c r="K79" s="77">
        <v>3.4234981445738963E-3</v>
      </c>
      <c r="L79" s="444">
        <f t="shared" ref="L79:L142" si="1">ROUNDDOWN($L$13*H79,0)</f>
        <v>43</v>
      </c>
    </row>
    <row r="80" spans="1:12" hidden="1" outlineLevel="1" x14ac:dyDescent="0.2">
      <c r="A80" s="392" t="s">
        <v>1591</v>
      </c>
      <c r="B80" s="276">
        <v>1210.3928000000001</v>
      </c>
      <c r="C80" s="83" t="s">
        <v>456</v>
      </c>
      <c r="D80" s="33" t="s">
        <v>581</v>
      </c>
      <c r="E80" s="170" t="s">
        <v>1005</v>
      </c>
      <c r="F80" s="112" t="s">
        <v>1490</v>
      </c>
      <c r="G80" s="19" t="s">
        <v>1082</v>
      </c>
      <c r="H80" s="132">
        <v>444.3</v>
      </c>
      <c r="I80" s="20">
        <v>200.58</v>
      </c>
      <c r="J80" s="21">
        <v>89117.69</v>
      </c>
      <c r="K80" s="77">
        <v>3.3795357372285719E-3</v>
      </c>
      <c r="L80" s="444">
        <f t="shared" si="1"/>
        <v>222</v>
      </c>
    </row>
    <row r="81" spans="1:12" hidden="1" outlineLevel="1" x14ac:dyDescent="0.2">
      <c r="A81" s="392" t="s">
        <v>1591</v>
      </c>
      <c r="B81" s="276">
        <v>12103.93</v>
      </c>
      <c r="C81" s="109" t="s">
        <v>1586</v>
      </c>
      <c r="D81" s="33" t="s">
        <v>444</v>
      </c>
      <c r="E81" s="170" t="s">
        <v>1005</v>
      </c>
      <c r="F81" s="112" t="s">
        <v>1489</v>
      </c>
      <c r="G81" s="19" t="s">
        <v>1082</v>
      </c>
      <c r="H81" s="132">
        <v>1324.27</v>
      </c>
      <c r="I81" s="20">
        <v>65.05</v>
      </c>
      <c r="J81" s="21">
        <v>86143.76</v>
      </c>
      <c r="K81" s="77">
        <v>3.2667578733160739E-3</v>
      </c>
      <c r="L81" s="444">
        <f t="shared" si="1"/>
        <v>662</v>
      </c>
    </row>
    <row r="82" spans="1:12" ht="38.25" hidden="1" outlineLevel="1" x14ac:dyDescent="0.2">
      <c r="A82" s="392" t="s">
        <v>1591</v>
      </c>
      <c r="B82" s="276">
        <v>12103.93</v>
      </c>
      <c r="C82" s="76" t="s">
        <v>572</v>
      </c>
      <c r="D82" s="402">
        <v>200535</v>
      </c>
      <c r="E82" s="170" t="s">
        <v>1152</v>
      </c>
      <c r="F82" s="112" t="s">
        <v>1181</v>
      </c>
      <c r="G82" s="19" t="s">
        <v>1182</v>
      </c>
      <c r="H82" s="438">
        <v>6</v>
      </c>
      <c r="I82" s="130">
        <v>14044.46</v>
      </c>
      <c r="J82" s="386">
        <v>84266.76</v>
      </c>
      <c r="K82" s="77">
        <v>3.195577969766307E-3</v>
      </c>
      <c r="L82" s="444">
        <f t="shared" si="1"/>
        <v>3</v>
      </c>
    </row>
    <row r="83" spans="1:12" hidden="1" outlineLevel="1" x14ac:dyDescent="0.2">
      <c r="A83" s="392" t="s">
        <v>1591</v>
      </c>
      <c r="B83" s="276">
        <v>226.66666666666669</v>
      </c>
      <c r="C83" s="76" t="s">
        <v>941</v>
      </c>
      <c r="D83" s="423" t="s">
        <v>1000</v>
      </c>
      <c r="E83" s="170" t="s">
        <v>1005</v>
      </c>
      <c r="F83" s="112" t="s">
        <v>1187</v>
      </c>
      <c r="G83" s="19" t="s">
        <v>1082</v>
      </c>
      <c r="H83" s="115">
        <v>200</v>
      </c>
      <c r="I83" s="115">
        <v>420.8</v>
      </c>
      <c r="J83" s="386">
        <v>84160</v>
      </c>
      <c r="K83" s="77">
        <v>3.1915293994397363E-3</v>
      </c>
      <c r="L83" s="444">
        <f t="shared" si="1"/>
        <v>100</v>
      </c>
    </row>
    <row r="84" spans="1:12" hidden="1" outlineLevel="1" x14ac:dyDescent="0.2">
      <c r="A84" s="392" t="s">
        <v>1591</v>
      </c>
      <c r="B84" s="276">
        <v>301</v>
      </c>
      <c r="C84" s="76" t="s">
        <v>144</v>
      </c>
      <c r="D84" s="26" t="s">
        <v>145</v>
      </c>
      <c r="E84" s="170" t="s">
        <v>1005</v>
      </c>
      <c r="F84" s="112" t="s">
        <v>1277</v>
      </c>
      <c r="G84" s="19" t="s">
        <v>1082</v>
      </c>
      <c r="H84" s="132">
        <v>4207.17</v>
      </c>
      <c r="I84" s="20">
        <v>19.5</v>
      </c>
      <c r="J84" s="21">
        <v>82039.820000000007</v>
      </c>
      <c r="K84" s="77">
        <v>3.1111275838253813E-3</v>
      </c>
      <c r="L84" s="444">
        <f t="shared" si="1"/>
        <v>2103</v>
      </c>
    </row>
    <row r="85" spans="1:12" ht="25.5" hidden="1" outlineLevel="1" x14ac:dyDescent="0.2">
      <c r="A85" s="392" t="s">
        <v>1591</v>
      </c>
      <c r="B85" s="276">
        <v>1851.37</v>
      </c>
      <c r="C85" s="76" t="s">
        <v>150</v>
      </c>
      <c r="D85" s="27" t="s">
        <v>980</v>
      </c>
      <c r="E85" s="170" t="s">
        <v>1005</v>
      </c>
      <c r="F85" s="112" t="s">
        <v>1273</v>
      </c>
      <c r="G85" s="19" t="s">
        <v>1082</v>
      </c>
      <c r="H85" s="132">
        <v>641.99</v>
      </c>
      <c r="I85" s="20">
        <v>123.52</v>
      </c>
      <c r="J85" s="21">
        <v>79298.600000000006</v>
      </c>
      <c r="K85" s="77">
        <v>3.0071745869107878E-3</v>
      </c>
      <c r="L85" s="444">
        <f t="shared" si="1"/>
        <v>320</v>
      </c>
    </row>
    <row r="86" spans="1:12" hidden="1" outlineLevel="1" x14ac:dyDescent="0.2">
      <c r="A86" s="392" t="s">
        <v>1591</v>
      </c>
      <c r="B86" s="276">
        <v>30933.1</v>
      </c>
      <c r="C86" s="83" t="s">
        <v>604</v>
      </c>
      <c r="D86" s="33">
        <v>170170</v>
      </c>
      <c r="E86" s="170" t="s">
        <v>1152</v>
      </c>
      <c r="F86" s="112" t="s">
        <v>1617</v>
      </c>
      <c r="G86" s="19" t="s">
        <v>26</v>
      </c>
      <c r="H86" s="132">
        <v>38.56</v>
      </c>
      <c r="I86" s="20">
        <v>2004.73</v>
      </c>
      <c r="J86" s="21">
        <v>77302.39</v>
      </c>
      <c r="K86" s="77">
        <v>2.9314739820812297E-3</v>
      </c>
      <c r="L86" s="444">
        <f t="shared" si="1"/>
        <v>19</v>
      </c>
    </row>
    <row r="87" spans="1:12" ht="25.5" hidden="1" outlineLevel="1" x14ac:dyDescent="0.2">
      <c r="A87" s="392" t="s">
        <v>1591</v>
      </c>
      <c r="B87" s="276">
        <v>420.74</v>
      </c>
      <c r="C87" s="83" t="s">
        <v>1100</v>
      </c>
      <c r="D87" s="33" t="s">
        <v>844</v>
      </c>
      <c r="E87" s="170" t="s">
        <v>1085</v>
      </c>
      <c r="F87" s="112" t="s">
        <v>1623</v>
      </c>
      <c r="G87" s="19" t="s">
        <v>32</v>
      </c>
      <c r="H87" s="132">
        <v>3030</v>
      </c>
      <c r="I87" s="20">
        <v>25.34</v>
      </c>
      <c r="J87" s="21">
        <v>76780.2</v>
      </c>
      <c r="K87" s="77">
        <v>2.9116714067830662E-3</v>
      </c>
      <c r="L87" s="444">
        <f t="shared" si="1"/>
        <v>1515</v>
      </c>
    </row>
    <row r="88" spans="1:12" hidden="1" outlineLevel="1" x14ac:dyDescent="0.2">
      <c r="A88" s="392" t="s">
        <v>1591</v>
      </c>
      <c r="B88" s="276">
        <v>1821.912</v>
      </c>
      <c r="C88" s="81" t="s">
        <v>80</v>
      </c>
      <c r="D88" s="26" t="s">
        <v>785</v>
      </c>
      <c r="E88" s="170" t="s">
        <v>1005</v>
      </c>
      <c r="F88" s="112" t="s">
        <v>1224</v>
      </c>
      <c r="G88" s="19" t="s">
        <v>1195</v>
      </c>
      <c r="H88" s="132">
        <v>174.32</v>
      </c>
      <c r="I88" s="20">
        <v>438.95</v>
      </c>
      <c r="J88" s="21">
        <v>76517.759999999995</v>
      </c>
      <c r="K88" s="77">
        <v>2.9017191138221705E-3</v>
      </c>
      <c r="L88" s="444">
        <f t="shared" si="1"/>
        <v>87</v>
      </c>
    </row>
    <row r="89" spans="1:12" hidden="1" outlineLevel="1" x14ac:dyDescent="0.2">
      <c r="B89" s="276">
        <v>599.73599999999999</v>
      </c>
      <c r="C89" s="83" t="s">
        <v>613</v>
      </c>
      <c r="D89" s="31" t="s">
        <v>516</v>
      </c>
      <c r="E89" s="170" t="s">
        <v>1005</v>
      </c>
      <c r="F89" s="112" t="s">
        <v>1540</v>
      </c>
      <c r="G89" s="19" t="s">
        <v>26</v>
      </c>
      <c r="H89" s="132">
        <v>463.26</v>
      </c>
      <c r="I89" s="20">
        <v>163.54</v>
      </c>
      <c r="J89" s="21">
        <v>75761.539999999994</v>
      </c>
      <c r="K89" s="77">
        <v>2.873041614268412E-3</v>
      </c>
      <c r="L89" s="444">
        <f t="shared" si="1"/>
        <v>231</v>
      </c>
    </row>
    <row r="90" spans="1:12" hidden="1" outlineLevel="1" x14ac:dyDescent="0.2">
      <c r="B90" s="276">
        <v>5111.7700000000004</v>
      </c>
      <c r="C90" s="82" t="s">
        <v>1046</v>
      </c>
      <c r="D90" s="26" t="s">
        <v>858</v>
      </c>
      <c r="E90" s="170" t="s">
        <v>1085</v>
      </c>
      <c r="F90" s="112" t="s">
        <v>1159</v>
      </c>
      <c r="G90" s="19" t="s">
        <v>5</v>
      </c>
      <c r="H90" s="132">
        <v>80.64</v>
      </c>
      <c r="I90" s="20">
        <v>921.02</v>
      </c>
      <c r="J90" s="21">
        <v>74271.05</v>
      </c>
      <c r="K90" s="77">
        <v>2.8165190066808299E-3</v>
      </c>
      <c r="L90" s="444">
        <f t="shared" si="1"/>
        <v>40</v>
      </c>
    </row>
    <row r="91" spans="1:12" hidden="1" outlineLevel="1" x14ac:dyDescent="0.2">
      <c r="B91" s="276"/>
      <c r="C91" s="83" t="s">
        <v>419</v>
      </c>
      <c r="D91" s="33" t="s">
        <v>420</v>
      </c>
      <c r="E91" s="170" t="s">
        <v>1005</v>
      </c>
      <c r="F91" s="112" t="s">
        <v>1442</v>
      </c>
      <c r="G91" s="19" t="s">
        <v>26</v>
      </c>
      <c r="H91" s="132">
        <v>1364</v>
      </c>
      <c r="I91" s="20">
        <v>49.85</v>
      </c>
      <c r="J91" s="21">
        <v>67995.399999999994</v>
      </c>
      <c r="K91" s="77">
        <v>2.5785327724175931E-3</v>
      </c>
      <c r="L91" s="444">
        <f t="shared" si="1"/>
        <v>682</v>
      </c>
    </row>
    <row r="92" spans="1:12" ht="25.5" hidden="1" outlineLevel="1" x14ac:dyDescent="0.2">
      <c r="B92" s="276"/>
      <c r="C92" s="83" t="s">
        <v>1056</v>
      </c>
      <c r="D92" s="22" t="s">
        <v>978</v>
      </c>
      <c r="E92" s="170" t="s">
        <v>1005</v>
      </c>
      <c r="F92" s="112" t="s">
        <v>1276</v>
      </c>
      <c r="G92" s="19" t="s">
        <v>26</v>
      </c>
      <c r="H92" s="132">
        <v>52</v>
      </c>
      <c r="I92" s="20">
        <v>1295.43</v>
      </c>
      <c r="J92" s="21">
        <v>67362.36</v>
      </c>
      <c r="K92" s="77">
        <v>2.5545265251383474E-3</v>
      </c>
      <c r="L92" s="444">
        <f t="shared" si="1"/>
        <v>26</v>
      </c>
    </row>
    <row r="93" spans="1:12" hidden="1" outlineLevel="1" x14ac:dyDescent="0.2">
      <c r="B93" s="276">
        <v>1377.03</v>
      </c>
      <c r="C93" s="83" t="s">
        <v>1103</v>
      </c>
      <c r="D93" s="33" t="s">
        <v>851</v>
      </c>
      <c r="E93" s="170" t="s">
        <v>1085</v>
      </c>
      <c r="F93" s="112" t="s">
        <v>1624</v>
      </c>
      <c r="G93" s="19" t="s">
        <v>5</v>
      </c>
      <c r="H93" s="132">
        <v>841</v>
      </c>
      <c r="I93" s="20">
        <v>79.38</v>
      </c>
      <c r="J93" s="21">
        <v>66758.58</v>
      </c>
      <c r="K93" s="77">
        <v>2.5316298804045818E-3</v>
      </c>
      <c r="L93" s="444">
        <f t="shared" si="1"/>
        <v>420</v>
      </c>
    </row>
    <row r="94" spans="1:12" outlineLevel="1" x14ac:dyDescent="0.2">
      <c r="B94" s="276">
        <v>209.89</v>
      </c>
      <c r="C94" s="82" t="s">
        <v>1037</v>
      </c>
      <c r="D94" s="403" t="s">
        <v>1043</v>
      </c>
      <c r="E94" s="170" t="s">
        <v>1171</v>
      </c>
      <c r="F94" s="446" t="s">
        <v>1169</v>
      </c>
      <c r="G94" s="19" t="s">
        <v>1082</v>
      </c>
      <c r="H94" s="389">
        <v>239.72</v>
      </c>
      <c r="I94" s="115">
        <v>277.5</v>
      </c>
      <c r="J94" s="386">
        <v>66522.3</v>
      </c>
      <c r="K94" s="77">
        <v>2.5226696312779227E-3</v>
      </c>
      <c r="L94" s="445">
        <f t="shared" si="1"/>
        <v>119</v>
      </c>
    </row>
    <row r="95" spans="1:12" ht="38.25" hidden="1" outlineLevel="1" x14ac:dyDescent="0.2">
      <c r="B95" s="276">
        <v>240.84</v>
      </c>
      <c r="C95" s="83" t="s">
        <v>458</v>
      </c>
      <c r="D95" s="33" t="s">
        <v>861</v>
      </c>
      <c r="E95" s="170" t="s">
        <v>1085</v>
      </c>
      <c r="F95" s="112" t="s">
        <v>1157</v>
      </c>
      <c r="G95" s="19" t="s">
        <v>1082</v>
      </c>
      <c r="H95" s="132">
        <v>305.64</v>
      </c>
      <c r="I95" s="20">
        <v>210.34</v>
      </c>
      <c r="J95" s="21">
        <v>64288.32</v>
      </c>
      <c r="K95" s="77">
        <v>2.4379522732959789E-3</v>
      </c>
      <c r="L95" s="444">
        <f t="shared" si="1"/>
        <v>152</v>
      </c>
    </row>
    <row r="96" spans="1:12" outlineLevel="1" x14ac:dyDescent="0.2">
      <c r="B96" s="276">
        <v>526.73</v>
      </c>
      <c r="C96" s="82" t="s">
        <v>1036</v>
      </c>
      <c r="D96" s="403" t="s">
        <v>1042</v>
      </c>
      <c r="E96" s="170" t="s">
        <v>1171</v>
      </c>
      <c r="F96" s="446" t="s">
        <v>1168</v>
      </c>
      <c r="G96" s="19" t="s">
        <v>1082</v>
      </c>
      <c r="H96" s="389">
        <v>242.8</v>
      </c>
      <c r="I96" s="115">
        <v>264.29000000000002</v>
      </c>
      <c r="J96" s="386">
        <v>64169.61</v>
      </c>
      <c r="K96" s="77">
        <v>2.4334505330986466E-3</v>
      </c>
      <c r="L96" s="445">
        <f t="shared" si="1"/>
        <v>121</v>
      </c>
    </row>
    <row r="97" spans="1:12" hidden="1" outlineLevel="1" x14ac:dyDescent="0.2">
      <c r="B97" s="276">
        <v>374.32</v>
      </c>
      <c r="C97" s="83" t="s">
        <v>1114</v>
      </c>
      <c r="D97" s="33" t="s">
        <v>903</v>
      </c>
      <c r="E97" s="170" t="s">
        <v>1085</v>
      </c>
      <c r="F97" s="112" t="s">
        <v>1635</v>
      </c>
      <c r="G97" s="19" t="s">
        <v>173</v>
      </c>
      <c r="H97" s="132">
        <v>16</v>
      </c>
      <c r="I97" s="20">
        <v>3907.46</v>
      </c>
      <c r="J97" s="21">
        <v>62519.360000000001</v>
      </c>
      <c r="K97" s="77">
        <v>2.3708694804438768E-3</v>
      </c>
      <c r="L97" s="444">
        <f t="shared" si="1"/>
        <v>8</v>
      </c>
    </row>
    <row r="98" spans="1:12" hidden="1" outlineLevel="1" x14ac:dyDescent="0.2">
      <c r="B98" s="276">
        <v>4679</v>
      </c>
      <c r="C98" s="83" t="s">
        <v>417</v>
      </c>
      <c r="D98" s="33" t="s">
        <v>422</v>
      </c>
      <c r="E98" s="170" t="s">
        <v>1005</v>
      </c>
      <c r="F98" s="112" t="s">
        <v>1441</v>
      </c>
      <c r="G98" s="19" t="s">
        <v>26</v>
      </c>
      <c r="H98" s="132">
        <v>1004</v>
      </c>
      <c r="I98" s="20">
        <v>61.01</v>
      </c>
      <c r="J98" s="21">
        <v>61254.04</v>
      </c>
      <c r="K98" s="77">
        <v>2.3228858067307224E-3</v>
      </c>
      <c r="L98" s="444">
        <f t="shared" si="1"/>
        <v>502</v>
      </c>
    </row>
    <row r="99" spans="1:12" hidden="1" outlineLevel="1" x14ac:dyDescent="0.2">
      <c r="B99" s="276">
        <v>7056.65</v>
      </c>
      <c r="C99" s="83" t="s">
        <v>614</v>
      </c>
      <c r="D99" s="33" t="s">
        <v>517</v>
      </c>
      <c r="E99" s="170" t="s">
        <v>1005</v>
      </c>
      <c r="F99" s="112" t="s">
        <v>1541</v>
      </c>
      <c r="G99" s="19" t="s">
        <v>26</v>
      </c>
      <c r="H99" s="132">
        <v>463.26</v>
      </c>
      <c r="I99" s="20">
        <v>130.29</v>
      </c>
      <c r="J99" s="21">
        <v>60358.15</v>
      </c>
      <c r="K99" s="77">
        <v>2.288911718402965E-3</v>
      </c>
      <c r="L99" s="444">
        <f t="shared" si="1"/>
        <v>231</v>
      </c>
    </row>
    <row r="100" spans="1:12" hidden="1" outlineLevel="1" x14ac:dyDescent="0.2">
      <c r="B100" s="276">
        <v>20</v>
      </c>
      <c r="C100" s="82" t="s">
        <v>600</v>
      </c>
      <c r="D100" s="26" t="s">
        <v>97</v>
      </c>
      <c r="E100" s="170" t="s">
        <v>1005</v>
      </c>
      <c r="F100" s="112" t="s">
        <v>1239</v>
      </c>
      <c r="G100" s="19" t="s">
        <v>26</v>
      </c>
      <c r="H100" s="132">
        <v>1557.46</v>
      </c>
      <c r="I100" s="20">
        <v>36.93</v>
      </c>
      <c r="J100" s="21">
        <v>57517</v>
      </c>
      <c r="K100" s="77">
        <v>2.181169159548186E-3</v>
      </c>
      <c r="L100" s="444">
        <f t="shared" si="1"/>
        <v>778</v>
      </c>
    </row>
    <row r="101" spans="1:12" hidden="1" outlineLevel="1" x14ac:dyDescent="0.2">
      <c r="B101" s="276">
        <v>131.63</v>
      </c>
      <c r="C101" s="109" t="s">
        <v>433</v>
      </c>
      <c r="D101" s="31" t="s">
        <v>438</v>
      </c>
      <c r="E101" s="170" t="s">
        <v>1005</v>
      </c>
      <c r="F101" s="112" t="s">
        <v>859</v>
      </c>
      <c r="G101" s="19" t="s">
        <v>1082</v>
      </c>
      <c r="H101" s="132">
        <v>7692.28</v>
      </c>
      <c r="I101" s="20">
        <v>7.26</v>
      </c>
      <c r="J101" s="21">
        <v>55845.95</v>
      </c>
      <c r="K101" s="77">
        <v>2.117799325863136E-3</v>
      </c>
      <c r="L101" s="444">
        <f t="shared" si="1"/>
        <v>3846</v>
      </c>
    </row>
    <row r="102" spans="1:12" hidden="1" outlineLevel="1" x14ac:dyDescent="0.2">
      <c r="B102" s="276">
        <v>4859.6499999999996</v>
      </c>
      <c r="C102" s="80" t="s">
        <v>33</v>
      </c>
      <c r="D102" s="22" t="s">
        <v>967</v>
      </c>
      <c r="E102" s="170" t="s">
        <v>1005</v>
      </c>
      <c r="F102" s="112" t="s">
        <v>1605</v>
      </c>
      <c r="G102" s="19" t="s">
        <v>1195</v>
      </c>
      <c r="H102" s="132">
        <v>3151.23</v>
      </c>
      <c r="I102" s="20">
        <v>17.66</v>
      </c>
      <c r="J102" s="21">
        <v>55650.720000000001</v>
      </c>
      <c r="K102" s="77">
        <v>2.1103957816063323E-3</v>
      </c>
      <c r="L102" s="444">
        <f t="shared" si="1"/>
        <v>1575</v>
      </c>
    </row>
    <row r="103" spans="1:12" hidden="1" outlineLevel="1" x14ac:dyDescent="0.2">
      <c r="B103" s="276">
        <v>14.82</v>
      </c>
      <c r="C103" s="81" t="s">
        <v>281</v>
      </c>
      <c r="D103" s="33" t="s">
        <v>282</v>
      </c>
      <c r="E103" s="170" t="s">
        <v>1005</v>
      </c>
      <c r="F103" s="112" t="s">
        <v>1359</v>
      </c>
      <c r="G103" s="19" t="s">
        <v>26</v>
      </c>
      <c r="H103" s="132">
        <v>683</v>
      </c>
      <c r="I103" s="20">
        <v>79.959999999999994</v>
      </c>
      <c r="J103" s="21">
        <v>54612.68</v>
      </c>
      <c r="K103" s="77">
        <v>2.071031057535581E-3</v>
      </c>
      <c r="L103" s="444">
        <f t="shared" si="1"/>
        <v>341</v>
      </c>
    </row>
    <row r="104" spans="1:12" hidden="1" outlineLevel="1" x14ac:dyDescent="0.2">
      <c r="B104" s="276">
        <v>1557.46</v>
      </c>
      <c r="C104" s="83" t="s">
        <v>1588</v>
      </c>
      <c r="D104" s="33" t="s">
        <v>516</v>
      </c>
      <c r="E104" s="170" t="s">
        <v>1005</v>
      </c>
      <c r="F104" s="112" t="s">
        <v>1540</v>
      </c>
      <c r="G104" s="19" t="s">
        <v>26</v>
      </c>
      <c r="H104" s="132">
        <v>327.95</v>
      </c>
      <c r="I104" s="20">
        <v>163.54</v>
      </c>
      <c r="J104" s="21">
        <v>53632.94</v>
      </c>
      <c r="K104" s="77">
        <v>2.0338771956795085E-3</v>
      </c>
      <c r="L104" s="444">
        <f t="shared" si="1"/>
        <v>163</v>
      </c>
    </row>
    <row r="105" spans="1:12" hidden="1" outlineLevel="1" x14ac:dyDescent="0.2">
      <c r="B105" s="276">
        <v>267</v>
      </c>
      <c r="C105" s="83" t="s">
        <v>454</v>
      </c>
      <c r="D105" s="33" t="s">
        <v>457</v>
      </c>
      <c r="E105" s="170" t="s">
        <v>1005</v>
      </c>
      <c r="F105" s="112" t="s">
        <v>1496</v>
      </c>
      <c r="G105" s="19" t="s">
        <v>1082</v>
      </c>
      <c r="H105" s="132">
        <v>1647.08</v>
      </c>
      <c r="I105" s="20">
        <v>32.5</v>
      </c>
      <c r="J105" s="21">
        <v>53530.1</v>
      </c>
      <c r="K105" s="77">
        <v>2.0299772802394134E-3</v>
      </c>
      <c r="L105" s="444">
        <f t="shared" si="1"/>
        <v>823</v>
      </c>
    </row>
    <row r="106" spans="1:12" hidden="1" outlineLevel="1" x14ac:dyDescent="0.2">
      <c r="A106" s="122" t="s">
        <v>1050</v>
      </c>
      <c r="B106" s="276">
        <v>667.5</v>
      </c>
      <c r="C106" s="82" t="s">
        <v>98</v>
      </c>
      <c r="D106" s="29" t="s">
        <v>858</v>
      </c>
      <c r="E106" s="171" t="s">
        <v>1085</v>
      </c>
      <c r="F106" s="172" t="s">
        <v>1161</v>
      </c>
      <c r="G106" s="30" t="s">
        <v>5</v>
      </c>
      <c r="H106" s="132">
        <v>56.1</v>
      </c>
      <c r="I106" s="20">
        <v>921.02</v>
      </c>
      <c r="J106" s="21">
        <v>51669.22</v>
      </c>
      <c r="K106" s="77">
        <v>1.9594086819881133E-3</v>
      </c>
      <c r="L106" s="444">
        <f t="shared" si="1"/>
        <v>28</v>
      </c>
    </row>
    <row r="107" spans="1:12" hidden="1" outlineLevel="1" x14ac:dyDescent="0.2">
      <c r="A107" s="122" t="s">
        <v>1051</v>
      </c>
      <c r="B107" s="276">
        <v>56.099999999999994</v>
      </c>
      <c r="C107" s="400" t="s">
        <v>57</v>
      </c>
      <c r="D107" s="313" t="s">
        <v>59</v>
      </c>
      <c r="E107" s="223" t="s">
        <v>1005</v>
      </c>
      <c r="F107" s="224" t="s">
        <v>1213</v>
      </c>
      <c r="G107" s="225" t="s">
        <v>1082</v>
      </c>
      <c r="H107" s="226">
        <v>391.68</v>
      </c>
      <c r="I107" s="227">
        <v>130.72999999999999</v>
      </c>
      <c r="J107" s="228">
        <v>51204.33</v>
      </c>
      <c r="K107" s="77">
        <v>1.9417790467397111E-3</v>
      </c>
      <c r="L107" s="444">
        <f t="shared" si="1"/>
        <v>195</v>
      </c>
    </row>
    <row r="108" spans="1:12" hidden="1" outlineLevel="1" x14ac:dyDescent="0.2">
      <c r="A108" s="122" t="s">
        <v>1051</v>
      </c>
      <c r="B108" s="276">
        <v>26.700000000000006</v>
      </c>
      <c r="C108" s="230" t="s">
        <v>1049</v>
      </c>
      <c r="D108" s="403" t="s">
        <v>970</v>
      </c>
      <c r="E108" s="231" t="s">
        <v>1005</v>
      </c>
      <c r="F108" s="232" t="s">
        <v>1241</v>
      </c>
      <c r="G108" s="88" t="s">
        <v>1082</v>
      </c>
      <c r="H108" s="385">
        <v>667.5</v>
      </c>
      <c r="I108" s="332">
        <v>76.290000000000006</v>
      </c>
      <c r="J108" s="443">
        <v>50923.58</v>
      </c>
      <c r="K108" s="77">
        <v>1.93113239893918E-3</v>
      </c>
      <c r="L108" s="444">
        <f t="shared" si="1"/>
        <v>333</v>
      </c>
    </row>
    <row r="109" spans="1:12" hidden="1" outlineLevel="1" x14ac:dyDescent="0.2">
      <c r="A109" s="122" t="s">
        <v>1051</v>
      </c>
      <c r="B109" s="276">
        <v>80.639999999999986</v>
      </c>
      <c r="C109" s="90" t="s">
        <v>389</v>
      </c>
      <c r="D109" s="33" t="s">
        <v>399</v>
      </c>
      <c r="E109" s="231" t="s">
        <v>1005</v>
      </c>
      <c r="F109" s="232" t="s">
        <v>1419</v>
      </c>
      <c r="G109" s="88" t="s">
        <v>173</v>
      </c>
      <c r="H109" s="233">
        <v>312</v>
      </c>
      <c r="I109" s="113">
        <v>162.15</v>
      </c>
      <c r="J109" s="234">
        <v>50590.8</v>
      </c>
      <c r="K109" s="77">
        <v>1.9185126608980017E-3</v>
      </c>
      <c r="L109" s="444">
        <f t="shared" si="1"/>
        <v>156</v>
      </c>
    </row>
    <row r="110" spans="1:12" ht="25.5" hidden="1" outlineLevel="1" x14ac:dyDescent="0.2">
      <c r="A110" s="122" t="s">
        <v>1051</v>
      </c>
      <c r="B110" s="276">
        <v>5.1899999999999995</v>
      </c>
      <c r="C110" s="297" t="s">
        <v>566</v>
      </c>
      <c r="D110" s="414">
        <v>200321</v>
      </c>
      <c r="E110" s="235" t="s">
        <v>1152</v>
      </c>
      <c r="F110" s="236" t="s">
        <v>1177</v>
      </c>
      <c r="G110" s="237" t="s">
        <v>173</v>
      </c>
      <c r="H110" s="437">
        <v>30</v>
      </c>
      <c r="I110" s="440">
        <v>1682.96</v>
      </c>
      <c r="J110" s="441">
        <v>50488.800000000003</v>
      </c>
      <c r="K110" s="77">
        <v>1.9146446000764374E-3</v>
      </c>
      <c r="L110" s="444">
        <f t="shared" si="1"/>
        <v>15</v>
      </c>
    </row>
    <row r="111" spans="1:12" ht="13.5" hidden="1" outlineLevel="1" thickBot="1" x14ac:dyDescent="0.25">
      <c r="B111" s="276"/>
      <c r="C111" s="407" t="s">
        <v>61</v>
      </c>
      <c r="D111" s="419" t="s">
        <v>784</v>
      </c>
      <c r="E111" s="170" t="s">
        <v>1005</v>
      </c>
      <c r="F111" s="112" t="s">
        <v>1216</v>
      </c>
      <c r="G111" s="19" t="s">
        <v>1195</v>
      </c>
      <c r="H111" s="335">
        <v>109.19</v>
      </c>
      <c r="I111" s="20">
        <v>452.45</v>
      </c>
      <c r="J111" s="21">
        <v>49403.02</v>
      </c>
      <c r="K111" s="77">
        <v>1.8734694718525343E-3</v>
      </c>
      <c r="L111" s="444">
        <f t="shared" si="1"/>
        <v>54</v>
      </c>
    </row>
    <row r="112" spans="1:12" hidden="1" outlineLevel="1" x14ac:dyDescent="0.2">
      <c r="B112" s="276">
        <v>25</v>
      </c>
      <c r="C112" s="83" t="s">
        <v>479</v>
      </c>
      <c r="D112" s="31" t="s">
        <v>480</v>
      </c>
      <c r="E112" s="170" t="s">
        <v>1005</v>
      </c>
      <c r="F112" s="112" t="s">
        <v>1513</v>
      </c>
      <c r="G112" s="19" t="s">
        <v>26</v>
      </c>
      <c r="H112" s="233">
        <v>530.4</v>
      </c>
      <c r="I112" s="20">
        <v>91.89</v>
      </c>
      <c r="J112" s="21">
        <v>48738.46</v>
      </c>
      <c r="K112" s="77">
        <v>1.8482679179350951E-3</v>
      </c>
      <c r="L112" s="444">
        <f t="shared" si="1"/>
        <v>265</v>
      </c>
    </row>
    <row r="113" spans="1:12" hidden="1" outlineLevel="1" x14ac:dyDescent="0.2">
      <c r="B113" s="276">
        <v>48</v>
      </c>
      <c r="C113" s="83" t="s">
        <v>345</v>
      </c>
      <c r="D113" s="33" t="s">
        <v>367</v>
      </c>
      <c r="E113" s="170" t="s">
        <v>1005</v>
      </c>
      <c r="F113" s="112" t="s">
        <v>1395</v>
      </c>
      <c r="G113" s="19" t="s">
        <v>26</v>
      </c>
      <c r="H113" s="233">
        <v>1203</v>
      </c>
      <c r="I113" s="20">
        <v>40.229999999999997</v>
      </c>
      <c r="J113" s="21">
        <v>48396.69</v>
      </c>
      <c r="K113" s="77">
        <v>1.8353072596313106E-3</v>
      </c>
      <c r="L113" s="444">
        <f t="shared" si="1"/>
        <v>601</v>
      </c>
    </row>
    <row r="114" spans="1:12" hidden="1" outlineLevel="1" x14ac:dyDescent="0.2">
      <c r="B114" s="276">
        <v>5</v>
      </c>
      <c r="C114" s="80" t="s">
        <v>33</v>
      </c>
      <c r="D114" s="22" t="s">
        <v>749</v>
      </c>
      <c r="E114" s="170" t="s">
        <v>1005</v>
      </c>
      <c r="F114" s="112" t="s">
        <v>1199</v>
      </c>
      <c r="G114" s="19" t="s">
        <v>1200</v>
      </c>
      <c r="H114" s="233">
        <v>30474</v>
      </c>
      <c r="I114" s="20">
        <v>1.57</v>
      </c>
      <c r="J114" s="21">
        <v>47844.18</v>
      </c>
      <c r="K114" s="77">
        <v>1.8143548842928547E-3</v>
      </c>
      <c r="L114" s="444">
        <f t="shared" si="1"/>
        <v>15237</v>
      </c>
    </row>
    <row r="115" spans="1:12" hidden="1" outlineLevel="1" x14ac:dyDescent="0.2">
      <c r="A115" s="122" t="s">
        <v>1051</v>
      </c>
      <c r="B115" s="276">
        <v>84</v>
      </c>
      <c r="C115" s="80" t="s">
        <v>67</v>
      </c>
      <c r="D115" s="26" t="s">
        <v>37</v>
      </c>
      <c r="E115" s="170" t="s">
        <v>1005</v>
      </c>
      <c r="F115" s="112" t="s">
        <v>1204</v>
      </c>
      <c r="G115" s="19" t="s">
        <v>1195</v>
      </c>
      <c r="H115" s="233">
        <v>615.30999999999995</v>
      </c>
      <c r="I115" s="20">
        <v>77.599999999999994</v>
      </c>
      <c r="J115" s="21">
        <v>47748.06</v>
      </c>
      <c r="K115" s="77">
        <v>1.810709805801004E-3</v>
      </c>
      <c r="L115" s="444">
        <f t="shared" si="1"/>
        <v>307</v>
      </c>
    </row>
    <row r="116" spans="1:12" hidden="1" outlineLevel="1" x14ac:dyDescent="0.2">
      <c r="A116" s="122" t="s">
        <v>1051</v>
      </c>
      <c r="B116" s="276">
        <v>56</v>
      </c>
      <c r="C116" s="173" t="s">
        <v>449</v>
      </c>
      <c r="D116" s="34" t="s">
        <v>869</v>
      </c>
      <c r="E116" s="171" t="s">
        <v>1085</v>
      </c>
      <c r="F116" s="172" t="s">
        <v>1494</v>
      </c>
      <c r="G116" s="30" t="s">
        <v>5</v>
      </c>
      <c r="H116" s="233">
        <v>527.59360000000004</v>
      </c>
      <c r="I116" s="20">
        <v>89.42</v>
      </c>
      <c r="J116" s="21">
        <v>47177.42</v>
      </c>
      <c r="K116" s="77">
        <v>1.7890699016125974E-3</v>
      </c>
      <c r="L116" s="444">
        <f t="shared" si="1"/>
        <v>263</v>
      </c>
    </row>
    <row r="117" spans="1:12" hidden="1" outlineLevel="1" x14ac:dyDescent="0.2">
      <c r="B117" s="276">
        <v>25.11</v>
      </c>
      <c r="C117" s="83" t="s">
        <v>1576</v>
      </c>
      <c r="D117" s="31" t="s">
        <v>459</v>
      </c>
      <c r="E117" s="170" t="s">
        <v>1005</v>
      </c>
      <c r="F117" s="112" t="s">
        <v>1521</v>
      </c>
      <c r="G117" s="19" t="s">
        <v>1082</v>
      </c>
      <c r="H117" s="233">
        <v>1647.08</v>
      </c>
      <c r="I117" s="20">
        <v>28.13</v>
      </c>
      <c r="J117" s="21">
        <v>46332.36</v>
      </c>
      <c r="K117" s="77">
        <v>1.7570233969275864E-3</v>
      </c>
      <c r="L117" s="444">
        <f t="shared" si="1"/>
        <v>823</v>
      </c>
    </row>
    <row r="118" spans="1:12" hidden="1" outlineLevel="1" x14ac:dyDescent="0.2">
      <c r="B118" s="276">
        <v>1</v>
      </c>
      <c r="C118" s="83" t="s">
        <v>1102</v>
      </c>
      <c r="D118" s="33">
        <v>60200</v>
      </c>
      <c r="E118" s="170" t="s">
        <v>1593</v>
      </c>
      <c r="F118" s="112" t="s">
        <v>1093</v>
      </c>
      <c r="G118" s="19" t="s">
        <v>26</v>
      </c>
      <c r="H118" s="233">
        <v>207</v>
      </c>
      <c r="I118" s="20">
        <v>217.86</v>
      </c>
      <c r="J118" s="21">
        <v>45097.02</v>
      </c>
      <c r="K118" s="77">
        <v>1.7101766297186523E-3</v>
      </c>
      <c r="L118" s="444">
        <f t="shared" si="1"/>
        <v>103</v>
      </c>
    </row>
    <row r="119" spans="1:12" hidden="1" outlineLevel="1" x14ac:dyDescent="0.2">
      <c r="B119" s="276">
        <v>1</v>
      </c>
      <c r="C119" s="80" t="s">
        <v>106</v>
      </c>
      <c r="D119" s="22" t="s">
        <v>107</v>
      </c>
      <c r="E119" s="170" t="s">
        <v>1005</v>
      </c>
      <c r="F119" s="112" t="s">
        <v>1246</v>
      </c>
      <c r="G119" s="19" t="s">
        <v>173</v>
      </c>
      <c r="H119" s="233">
        <v>84</v>
      </c>
      <c r="I119" s="20">
        <v>534.66</v>
      </c>
      <c r="J119" s="21">
        <v>44911.44</v>
      </c>
      <c r="K119" s="77">
        <v>1.7031390343533004E-3</v>
      </c>
      <c r="L119" s="444">
        <f t="shared" si="1"/>
        <v>42</v>
      </c>
    </row>
    <row r="120" spans="1:12" hidden="1" outlineLevel="1" x14ac:dyDescent="0.2">
      <c r="B120" s="276">
        <v>24.63</v>
      </c>
      <c r="C120" s="83" t="s">
        <v>1113</v>
      </c>
      <c r="D120" s="33" t="s">
        <v>894</v>
      </c>
      <c r="E120" s="170" t="s">
        <v>1085</v>
      </c>
      <c r="F120" s="112" t="s">
        <v>1634</v>
      </c>
      <c r="G120" s="19" t="s">
        <v>26</v>
      </c>
      <c r="H120" s="233">
        <v>105</v>
      </c>
      <c r="I120" s="20">
        <v>420.29</v>
      </c>
      <c r="J120" s="21">
        <v>44130.45</v>
      </c>
      <c r="K120" s="77">
        <v>1.6735222027745402E-3</v>
      </c>
      <c r="L120" s="444">
        <f t="shared" si="1"/>
        <v>52</v>
      </c>
    </row>
    <row r="121" spans="1:12" hidden="1" outlineLevel="1" x14ac:dyDescent="0.2">
      <c r="B121" s="276">
        <v>6</v>
      </c>
      <c r="C121" s="83" t="s">
        <v>1137</v>
      </c>
      <c r="D121" s="31" t="s">
        <v>817</v>
      </c>
      <c r="E121" s="170" t="s">
        <v>1085</v>
      </c>
      <c r="F121" s="112" t="s">
        <v>1606</v>
      </c>
      <c r="G121" s="19" t="s">
        <v>32</v>
      </c>
      <c r="H121" s="233">
        <v>4034.36</v>
      </c>
      <c r="I121" s="20">
        <v>10.55</v>
      </c>
      <c r="J121" s="21">
        <v>42562.5</v>
      </c>
      <c r="K121" s="77">
        <v>1.6140621442924641E-3</v>
      </c>
      <c r="L121" s="444">
        <f t="shared" si="1"/>
        <v>2017</v>
      </c>
    </row>
    <row r="122" spans="1:12" hidden="1" outlineLevel="1" x14ac:dyDescent="0.2">
      <c r="B122" s="276">
        <v>4.4400000000000004</v>
      </c>
      <c r="C122" s="80" t="s">
        <v>103</v>
      </c>
      <c r="D122" s="18" t="s">
        <v>104</v>
      </c>
      <c r="E122" s="170" t="s">
        <v>1005</v>
      </c>
      <c r="F122" s="112" t="s">
        <v>1244</v>
      </c>
      <c r="G122" s="19" t="s">
        <v>173</v>
      </c>
      <c r="H122" s="233">
        <v>48</v>
      </c>
      <c r="I122" s="20">
        <v>876.13</v>
      </c>
      <c r="J122" s="21">
        <v>42054.239999999998</v>
      </c>
      <c r="K122" s="77">
        <v>1.5947878247515985E-3</v>
      </c>
      <c r="L122" s="444">
        <f t="shared" si="1"/>
        <v>24</v>
      </c>
    </row>
    <row r="123" spans="1:12" hidden="1" outlineLevel="1" x14ac:dyDescent="0.2">
      <c r="B123" s="276">
        <v>11.1</v>
      </c>
      <c r="C123" s="83" t="s">
        <v>759</v>
      </c>
      <c r="D123" s="31" t="s">
        <v>515</v>
      </c>
      <c r="E123" s="170" t="s">
        <v>1005</v>
      </c>
      <c r="F123" s="112" t="s">
        <v>1537</v>
      </c>
      <c r="G123" s="19" t="s">
        <v>26</v>
      </c>
      <c r="H123" s="233">
        <v>319.16000000000003</v>
      </c>
      <c r="I123" s="20">
        <v>130.22999999999999</v>
      </c>
      <c r="J123" s="21">
        <v>41564.21</v>
      </c>
      <c r="K123" s="77">
        <v>1.5762048262771755E-3</v>
      </c>
      <c r="L123" s="444">
        <f t="shared" si="1"/>
        <v>159</v>
      </c>
    </row>
    <row r="124" spans="1:12" hidden="1" outlineLevel="1" x14ac:dyDescent="0.2">
      <c r="B124" s="276">
        <v>45.68</v>
      </c>
      <c r="C124" s="83" t="s">
        <v>406</v>
      </c>
      <c r="D124" s="33" t="s">
        <v>548</v>
      </c>
      <c r="E124" s="170" t="s">
        <v>1005</v>
      </c>
      <c r="F124" s="112" t="s">
        <v>1429</v>
      </c>
      <c r="G124" s="19" t="s">
        <v>173</v>
      </c>
      <c r="H124" s="233">
        <v>30</v>
      </c>
      <c r="I124" s="20">
        <v>1360.69</v>
      </c>
      <c r="J124" s="21">
        <v>40820.699999999997</v>
      </c>
      <c r="K124" s="77">
        <v>1.5480093174395158E-3</v>
      </c>
      <c r="L124" s="444">
        <f t="shared" si="1"/>
        <v>15</v>
      </c>
    </row>
    <row r="125" spans="1:12" hidden="1" outlineLevel="1" x14ac:dyDescent="0.2">
      <c r="B125" s="276">
        <v>2</v>
      </c>
      <c r="C125" s="81" t="s">
        <v>283</v>
      </c>
      <c r="D125" s="33" t="s">
        <v>284</v>
      </c>
      <c r="E125" s="170" t="s">
        <v>1005</v>
      </c>
      <c r="F125" s="112" t="s">
        <v>1360</v>
      </c>
      <c r="G125" s="19" t="s">
        <v>26</v>
      </c>
      <c r="H125" s="233">
        <v>335</v>
      </c>
      <c r="I125" s="20">
        <v>120.45</v>
      </c>
      <c r="J125" s="21">
        <v>40350.75</v>
      </c>
      <c r="K125" s="77">
        <v>1.5301877960366319E-3</v>
      </c>
      <c r="L125" s="444">
        <f t="shared" si="1"/>
        <v>167</v>
      </c>
    </row>
    <row r="126" spans="1:12" hidden="1" outlineLevel="1" x14ac:dyDescent="0.2">
      <c r="B126" s="276">
        <v>5.12</v>
      </c>
      <c r="C126" s="83" t="s">
        <v>1104</v>
      </c>
      <c r="D126" s="32" t="s">
        <v>852</v>
      </c>
      <c r="E126" s="171" t="s">
        <v>1085</v>
      </c>
      <c r="F126" s="172" t="s">
        <v>1625</v>
      </c>
      <c r="G126" s="30" t="s">
        <v>5</v>
      </c>
      <c r="H126" s="233">
        <v>854</v>
      </c>
      <c r="I126" s="20">
        <v>46.85</v>
      </c>
      <c r="J126" s="21">
        <v>40009.9</v>
      </c>
      <c r="K126" s="77">
        <v>1.5172620261245712E-3</v>
      </c>
      <c r="L126" s="444">
        <f t="shared" si="1"/>
        <v>427</v>
      </c>
    </row>
    <row r="127" spans="1:12" hidden="1" outlineLevel="1" x14ac:dyDescent="0.2">
      <c r="A127" s="122" t="s">
        <v>1591</v>
      </c>
      <c r="B127" s="276">
        <v>34</v>
      </c>
      <c r="C127" s="80" t="s">
        <v>772</v>
      </c>
      <c r="D127" s="18" t="s">
        <v>586</v>
      </c>
      <c r="E127" s="170" t="s">
        <v>1005</v>
      </c>
      <c r="F127" s="112" t="s">
        <v>1204</v>
      </c>
      <c r="G127" s="19" t="s">
        <v>1195</v>
      </c>
      <c r="H127" s="233">
        <v>597.6</v>
      </c>
      <c r="I127" s="20">
        <v>66.510000000000005</v>
      </c>
      <c r="J127" s="21">
        <v>39746.379999999997</v>
      </c>
      <c r="K127" s="77">
        <v>1.5072687772255649E-3</v>
      </c>
      <c r="L127" s="444">
        <f t="shared" si="1"/>
        <v>298</v>
      </c>
    </row>
    <row r="128" spans="1:12" hidden="1" outlineLevel="1" x14ac:dyDescent="0.2">
      <c r="A128" s="122" t="s">
        <v>1591</v>
      </c>
      <c r="B128" s="276">
        <v>194</v>
      </c>
      <c r="C128" s="76" t="s">
        <v>1007</v>
      </c>
      <c r="D128" s="433" t="s">
        <v>813</v>
      </c>
      <c r="E128" s="170" t="s">
        <v>1005</v>
      </c>
      <c r="F128" s="112" t="s">
        <v>1194</v>
      </c>
      <c r="G128" s="19" t="s">
        <v>1195</v>
      </c>
      <c r="H128" s="385">
        <v>382.44</v>
      </c>
      <c r="I128" s="115">
        <v>102.64</v>
      </c>
      <c r="J128" s="386">
        <v>39253.64</v>
      </c>
      <c r="K128" s="77">
        <v>1.488583009684216E-3</v>
      </c>
      <c r="L128" s="444">
        <f t="shared" si="1"/>
        <v>191</v>
      </c>
    </row>
    <row r="129" spans="1:12" hidden="1" outlineLevel="1" x14ac:dyDescent="0.2">
      <c r="B129" s="276">
        <v>117</v>
      </c>
      <c r="C129" s="83" t="s">
        <v>300</v>
      </c>
      <c r="D129" s="33" t="s">
        <v>643</v>
      </c>
      <c r="E129" s="170" t="s">
        <v>1005</v>
      </c>
      <c r="F129" s="112" t="s">
        <v>1366</v>
      </c>
      <c r="G129" s="19" t="s">
        <v>26</v>
      </c>
      <c r="H129" s="233">
        <v>25.26</v>
      </c>
      <c r="I129" s="20">
        <v>1548.93</v>
      </c>
      <c r="J129" s="21">
        <v>39125.97</v>
      </c>
      <c r="K129" s="77">
        <v>1.4837414868892247E-3</v>
      </c>
      <c r="L129" s="444">
        <f t="shared" si="1"/>
        <v>12</v>
      </c>
    </row>
    <row r="130" spans="1:12" hidden="1" outlineLevel="1" x14ac:dyDescent="0.2">
      <c r="B130" s="276">
        <v>341.34</v>
      </c>
      <c r="C130" s="80" t="s">
        <v>771</v>
      </c>
      <c r="D130" s="25" t="s">
        <v>587</v>
      </c>
      <c r="E130" s="171" t="s">
        <v>1005</v>
      </c>
      <c r="F130" s="172" t="s">
        <v>1203</v>
      </c>
      <c r="G130" s="30" t="s">
        <v>1082</v>
      </c>
      <c r="H130" s="233">
        <v>1023.0799999999999</v>
      </c>
      <c r="I130" s="20">
        <v>38.19</v>
      </c>
      <c r="J130" s="21">
        <v>39071.43</v>
      </c>
      <c r="K130" s="77">
        <v>1.4816732120146352E-3</v>
      </c>
      <c r="L130" s="444">
        <f t="shared" si="1"/>
        <v>511</v>
      </c>
    </row>
    <row r="131" spans="1:12" ht="25.5" hidden="1" outlineLevel="1" x14ac:dyDescent="0.2">
      <c r="B131" s="276">
        <v>2</v>
      </c>
      <c r="C131" s="76" t="s">
        <v>639</v>
      </c>
      <c r="D131" s="31" t="s">
        <v>911</v>
      </c>
      <c r="E131" s="170" t="s">
        <v>1085</v>
      </c>
      <c r="F131" s="112" t="s">
        <v>1076</v>
      </c>
      <c r="G131" s="19" t="s">
        <v>1082</v>
      </c>
      <c r="H131" s="233">
        <v>5.05</v>
      </c>
      <c r="I131" s="20">
        <v>7648.08</v>
      </c>
      <c r="J131" s="21">
        <v>38622.800000000003</v>
      </c>
      <c r="K131" s="77">
        <v>1.4646601911677882E-3</v>
      </c>
      <c r="L131" s="444">
        <f t="shared" si="1"/>
        <v>2</v>
      </c>
    </row>
    <row r="132" spans="1:12" hidden="1" outlineLevel="1" x14ac:dyDescent="0.2">
      <c r="B132" s="276">
        <v>3</v>
      </c>
      <c r="C132" s="76" t="s">
        <v>590</v>
      </c>
      <c r="D132" s="32" t="s">
        <v>580</v>
      </c>
      <c r="E132" s="170" t="s">
        <v>1005</v>
      </c>
      <c r="F132" s="112" t="s">
        <v>1486</v>
      </c>
      <c r="G132" s="19" t="s">
        <v>1082</v>
      </c>
      <c r="H132" s="233">
        <v>329</v>
      </c>
      <c r="I132" s="20">
        <v>116.99</v>
      </c>
      <c r="J132" s="21">
        <v>38489.71</v>
      </c>
      <c r="K132" s="77">
        <v>1.4596131302389451E-3</v>
      </c>
      <c r="L132" s="444">
        <f t="shared" si="1"/>
        <v>164</v>
      </c>
    </row>
    <row r="133" spans="1:12" hidden="1" outlineLevel="1" x14ac:dyDescent="0.2">
      <c r="B133" s="276">
        <v>4</v>
      </c>
      <c r="C133" s="406" t="s">
        <v>477</v>
      </c>
      <c r="D133" s="32" t="s">
        <v>790</v>
      </c>
      <c r="E133" s="171" t="s">
        <v>1005</v>
      </c>
      <c r="F133" s="172" t="s">
        <v>1509</v>
      </c>
      <c r="G133" s="30" t="s">
        <v>26</v>
      </c>
      <c r="H133" s="233">
        <v>1992.98</v>
      </c>
      <c r="I133" s="20">
        <v>19.09</v>
      </c>
      <c r="J133" s="21">
        <v>38045.99</v>
      </c>
      <c r="K133" s="77">
        <v>1.4427863072218419E-3</v>
      </c>
      <c r="L133" s="444">
        <f t="shared" si="1"/>
        <v>996</v>
      </c>
    </row>
    <row r="134" spans="1:12" hidden="1" outlineLevel="1" x14ac:dyDescent="0.2">
      <c r="B134" s="276">
        <v>616.20000000000005</v>
      </c>
      <c r="C134" s="176" t="s">
        <v>237</v>
      </c>
      <c r="D134" s="146" t="s">
        <v>238</v>
      </c>
      <c r="E134" s="170" t="s">
        <v>1005</v>
      </c>
      <c r="F134" s="112" t="s">
        <v>1334</v>
      </c>
      <c r="G134" s="19" t="s">
        <v>173</v>
      </c>
      <c r="H134" s="233">
        <v>24</v>
      </c>
      <c r="I134" s="20">
        <v>1438.72</v>
      </c>
      <c r="J134" s="21">
        <v>34529.279999999999</v>
      </c>
      <c r="K134" s="77">
        <v>1.3094250506355334E-3</v>
      </c>
      <c r="L134" s="444">
        <f t="shared" si="1"/>
        <v>12</v>
      </c>
    </row>
    <row r="135" spans="1:12" hidden="1" outlineLevel="1" x14ac:dyDescent="0.2">
      <c r="B135" s="276">
        <v>13.5</v>
      </c>
      <c r="C135" s="90" t="s">
        <v>1054</v>
      </c>
      <c r="D135" s="140" t="s">
        <v>976</v>
      </c>
      <c r="E135" s="170" t="s">
        <v>1005</v>
      </c>
      <c r="F135" s="112" t="s">
        <v>1274</v>
      </c>
      <c r="G135" s="19" t="s">
        <v>26</v>
      </c>
      <c r="H135" s="233">
        <v>33</v>
      </c>
      <c r="I135" s="20">
        <v>1038.6400000000001</v>
      </c>
      <c r="J135" s="21">
        <v>34275.120000000003</v>
      </c>
      <c r="K135" s="77">
        <v>1.2997867532001533E-3</v>
      </c>
      <c r="L135" s="444">
        <f t="shared" si="1"/>
        <v>16</v>
      </c>
    </row>
    <row r="136" spans="1:12" hidden="1" outlineLevel="1" x14ac:dyDescent="0.2">
      <c r="B136" s="276">
        <v>625.32000000000005</v>
      </c>
      <c r="C136" s="295" t="s">
        <v>48</v>
      </c>
      <c r="D136" s="140" t="s">
        <v>49</v>
      </c>
      <c r="E136" s="170" t="s">
        <v>1005</v>
      </c>
      <c r="F136" s="112" t="s">
        <v>1209</v>
      </c>
      <c r="G136" s="19" t="s">
        <v>1082</v>
      </c>
      <c r="H136" s="233">
        <v>139.19999999999999</v>
      </c>
      <c r="I136" s="20">
        <v>242.78</v>
      </c>
      <c r="J136" s="21">
        <v>33794.980000000003</v>
      </c>
      <c r="K136" s="77">
        <v>1.2815788049367622E-3</v>
      </c>
      <c r="L136" s="444">
        <f t="shared" si="1"/>
        <v>69</v>
      </c>
    </row>
    <row r="137" spans="1:12" ht="25.5" hidden="1" outlineLevel="1" x14ac:dyDescent="0.2">
      <c r="B137" s="276">
        <v>1</v>
      </c>
      <c r="C137" s="90" t="s">
        <v>1140</v>
      </c>
      <c r="D137" s="86" t="s">
        <v>850</v>
      </c>
      <c r="E137" s="170" t="s">
        <v>1085</v>
      </c>
      <c r="F137" s="112" t="s">
        <v>1654</v>
      </c>
      <c r="G137" s="19" t="s">
        <v>32</v>
      </c>
      <c r="H137" s="233">
        <v>4034.36</v>
      </c>
      <c r="I137" s="20">
        <v>8.3000000000000007</v>
      </c>
      <c r="J137" s="21">
        <v>33485.19</v>
      </c>
      <c r="K137" s="77">
        <v>1.2698308974670328E-3</v>
      </c>
      <c r="L137" s="444">
        <f t="shared" si="1"/>
        <v>2017</v>
      </c>
    </row>
    <row r="138" spans="1:12" hidden="1" outlineLevel="1" x14ac:dyDescent="0.2">
      <c r="B138" s="276">
        <v>1.6</v>
      </c>
      <c r="C138" s="294" t="s">
        <v>789</v>
      </c>
      <c r="D138" s="87" t="s">
        <v>1598</v>
      </c>
      <c r="E138" s="170" t="s">
        <v>1171</v>
      </c>
      <c r="F138" s="112" t="s">
        <v>1610</v>
      </c>
      <c r="G138" s="19" t="s">
        <v>173</v>
      </c>
      <c r="H138" s="385">
        <v>1</v>
      </c>
      <c r="I138" s="115">
        <v>33308.400000000001</v>
      </c>
      <c r="J138" s="386">
        <v>33308.400000000001</v>
      </c>
      <c r="K138" s="77">
        <v>1.2631266379313038E-3</v>
      </c>
      <c r="L138" s="444">
        <f t="shared" si="1"/>
        <v>0</v>
      </c>
    </row>
    <row r="139" spans="1:12" hidden="1" outlineLevel="1" x14ac:dyDescent="0.2">
      <c r="A139" s="122" t="s">
        <v>1591</v>
      </c>
      <c r="B139" s="276">
        <v>90.31</v>
      </c>
      <c r="C139" s="90" t="s">
        <v>754</v>
      </c>
      <c r="D139" s="86" t="s">
        <v>493</v>
      </c>
      <c r="E139" s="170" t="s">
        <v>1005</v>
      </c>
      <c r="F139" s="112" t="s">
        <v>1519</v>
      </c>
      <c r="G139" s="19" t="s">
        <v>1082</v>
      </c>
      <c r="H139" s="233">
        <v>583.22</v>
      </c>
      <c r="I139" s="20">
        <v>56.36</v>
      </c>
      <c r="J139" s="21">
        <v>32870.28</v>
      </c>
      <c r="K139" s="77">
        <v>1.2465121790377373E-3</v>
      </c>
      <c r="L139" s="444">
        <f t="shared" si="1"/>
        <v>291</v>
      </c>
    </row>
    <row r="140" spans="1:12" hidden="1" outlineLevel="1" x14ac:dyDescent="0.2">
      <c r="A140" s="122" t="s">
        <v>1591</v>
      </c>
      <c r="B140" s="276">
        <v>340.88</v>
      </c>
      <c r="C140" s="90" t="s">
        <v>1107</v>
      </c>
      <c r="D140" s="86" t="s">
        <v>857</v>
      </c>
      <c r="E140" s="170" t="s">
        <v>1085</v>
      </c>
      <c r="F140" s="112" t="s">
        <v>1628</v>
      </c>
      <c r="G140" s="19" t="s">
        <v>32</v>
      </c>
      <c r="H140" s="233">
        <v>211.88</v>
      </c>
      <c r="I140" s="20">
        <v>154.56</v>
      </c>
      <c r="J140" s="21">
        <v>32748.17</v>
      </c>
      <c r="K140" s="77">
        <v>1.2418815034796861E-3</v>
      </c>
      <c r="L140" s="444">
        <f t="shared" si="1"/>
        <v>105</v>
      </c>
    </row>
    <row r="141" spans="1:12" hidden="1" outlineLevel="1" x14ac:dyDescent="0.2">
      <c r="B141" s="276">
        <v>14484.66</v>
      </c>
      <c r="C141" s="90" t="s">
        <v>1588</v>
      </c>
      <c r="D141" s="86" t="s">
        <v>997</v>
      </c>
      <c r="E141" s="170" t="s">
        <v>1005</v>
      </c>
      <c r="F141" s="112" t="s">
        <v>1613</v>
      </c>
      <c r="G141" s="19" t="s">
        <v>26</v>
      </c>
      <c r="H141" s="233">
        <v>327.95</v>
      </c>
      <c r="I141" s="20">
        <v>99.41</v>
      </c>
      <c r="J141" s="21">
        <v>32601.51</v>
      </c>
      <c r="K141" s="77">
        <v>1.2363198387729153E-3</v>
      </c>
      <c r="L141" s="444">
        <f t="shared" si="1"/>
        <v>163</v>
      </c>
    </row>
    <row r="142" spans="1:12" ht="25.5" hidden="1" outlineLevel="1" x14ac:dyDescent="0.2">
      <c r="B142" s="276">
        <v>128.38</v>
      </c>
      <c r="C142" s="90" t="s">
        <v>313</v>
      </c>
      <c r="D142" s="86" t="s">
        <v>314</v>
      </c>
      <c r="E142" s="170" t="s">
        <v>1005</v>
      </c>
      <c r="F142" s="112" t="s">
        <v>1375</v>
      </c>
      <c r="G142" s="19" t="s">
        <v>173</v>
      </c>
      <c r="H142" s="233">
        <v>16</v>
      </c>
      <c r="I142" s="20">
        <v>2031.89</v>
      </c>
      <c r="J142" s="21">
        <v>32510.240000000002</v>
      </c>
      <c r="K142" s="77">
        <v>1.2328586827809137E-3</v>
      </c>
      <c r="L142" s="444">
        <f t="shared" si="1"/>
        <v>8</v>
      </c>
    </row>
    <row r="143" spans="1:12" hidden="1" outlineLevel="1" x14ac:dyDescent="0.2">
      <c r="A143" s="122" t="s">
        <v>1591</v>
      </c>
      <c r="B143" s="276">
        <v>38</v>
      </c>
      <c r="C143" s="90" t="s">
        <v>610</v>
      </c>
      <c r="D143" s="86" t="s">
        <v>514</v>
      </c>
      <c r="E143" s="170" t="s">
        <v>1005</v>
      </c>
      <c r="F143" s="112" t="s">
        <v>1535</v>
      </c>
      <c r="G143" s="19" t="s">
        <v>1082</v>
      </c>
      <c r="H143" s="233">
        <v>716.87</v>
      </c>
      <c r="I143" s="20">
        <v>45.03</v>
      </c>
      <c r="J143" s="21">
        <v>32280.66</v>
      </c>
      <c r="K143" s="77">
        <v>1.2241525121592005E-3</v>
      </c>
      <c r="L143" s="444">
        <f t="shared" ref="L143:L206" si="2">ROUNDDOWN($L$13*H143,0)</f>
        <v>358</v>
      </c>
    </row>
    <row r="144" spans="1:12" hidden="1" outlineLevel="1" x14ac:dyDescent="0.2">
      <c r="A144" s="122" t="s">
        <v>1591</v>
      </c>
      <c r="B144" s="276">
        <v>7.33</v>
      </c>
      <c r="C144" s="90" t="s">
        <v>396</v>
      </c>
      <c r="D144" s="86" t="s">
        <v>379</v>
      </c>
      <c r="E144" s="170" t="s">
        <v>1005</v>
      </c>
      <c r="F144" s="112" t="s">
        <v>1424</v>
      </c>
      <c r="G144" s="19" t="s">
        <v>173</v>
      </c>
      <c r="H144" s="233">
        <v>44</v>
      </c>
      <c r="I144" s="20">
        <v>728.39</v>
      </c>
      <c r="J144" s="21">
        <v>32049.16</v>
      </c>
      <c r="K144" s="77">
        <v>1.2153735309808464E-3</v>
      </c>
      <c r="L144" s="444">
        <f t="shared" si="2"/>
        <v>22</v>
      </c>
    </row>
    <row r="145" spans="1:12" hidden="1" outlineLevel="1" x14ac:dyDescent="0.2">
      <c r="A145" s="122" t="s">
        <v>1591</v>
      </c>
      <c r="B145" s="276">
        <v>111.81</v>
      </c>
      <c r="C145" s="85" t="s">
        <v>203</v>
      </c>
      <c r="D145" s="86" t="s">
        <v>204</v>
      </c>
      <c r="E145" s="170" t="s">
        <v>1005</v>
      </c>
      <c r="F145" s="112" t="s">
        <v>1316</v>
      </c>
      <c r="G145" s="19" t="s">
        <v>173</v>
      </c>
      <c r="H145" s="233">
        <v>67</v>
      </c>
      <c r="I145" s="20">
        <v>468.79</v>
      </c>
      <c r="J145" s="21">
        <v>31408.93</v>
      </c>
      <c r="K145" s="77">
        <v>1.1910946233358451E-3</v>
      </c>
      <c r="L145" s="444">
        <f t="shared" si="2"/>
        <v>33</v>
      </c>
    </row>
    <row r="146" spans="1:12" hidden="1" outlineLevel="1" x14ac:dyDescent="0.2">
      <c r="B146" s="276">
        <v>5928.13</v>
      </c>
      <c r="C146" s="90" t="s">
        <v>555</v>
      </c>
      <c r="D146" s="86" t="s">
        <v>553</v>
      </c>
      <c r="E146" s="170" t="s">
        <v>1005</v>
      </c>
      <c r="F146" s="112" t="s">
        <v>1435</v>
      </c>
      <c r="G146" s="19" t="s">
        <v>173</v>
      </c>
      <c r="H146" s="233">
        <v>800</v>
      </c>
      <c r="I146" s="20">
        <v>39.19</v>
      </c>
      <c r="J146" s="21">
        <v>31352</v>
      </c>
      <c r="K146" s="77">
        <v>1.1889357144871033E-3</v>
      </c>
      <c r="L146" s="444">
        <f t="shared" si="2"/>
        <v>400</v>
      </c>
    </row>
    <row r="147" spans="1:12" hidden="1" outlineLevel="1" x14ac:dyDescent="0.2">
      <c r="B147" s="276">
        <v>1048.46</v>
      </c>
      <c r="C147" s="294" t="s">
        <v>431</v>
      </c>
      <c r="D147" s="86" t="s">
        <v>432</v>
      </c>
      <c r="E147" s="170" t="s">
        <v>1005</v>
      </c>
      <c r="F147" s="112" t="s">
        <v>1485</v>
      </c>
      <c r="G147" s="19" t="s">
        <v>1082</v>
      </c>
      <c r="H147" s="233">
        <v>409.13</v>
      </c>
      <c r="I147" s="20">
        <v>76.3</v>
      </c>
      <c r="J147" s="21">
        <v>31216.62</v>
      </c>
      <c r="K147" s="77">
        <v>1.1838018118005996E-3</v>
      </c>
      <c r="L147" s="444">
        <f t="shared" si="2"/>
        <v>204</v>
      </c>
    </row>
    <row r="148" spans="1:12" hidden="1" outlineLevel="1" x14ac:dyDescent="0.2">
      <c r="A148" s="122" t="s">
        <v>1051</v>
      </c>
      <c r="B148" s="276">
        <v>750</v>
      </c>
      <c r="C148" s="295" t="s">
        <v>40</v>
      </c>
      <c r="D148" s="140" t="s">
        <v>41</v>
      </c>
      <c r="E148" s="170" t="s">
        <v>1005</v>
      </c>
      <c r="F148" s="112" t="s">
        <v>1205</v>
      </c>
      <c r="G148" s="19" t="s">
        <v>26</v>
      </c>
      <c r="H148" s="233">
        <v>290</v>
      </c>
      <c r="I148" s="20">
        <v>104.39</v>
      </c>
      <c r="J148" s="21">
        <v>30273.1</v>
      </c>
      <c r="K148" s="77">
        <v>1.1480214907578312E-3</v>
      </c>
      <c r="L148" s="444">
        <f t="shared" si="2"/>
        <v>145</v>
      </c>
    </row>
    <row r="149" spans="1:12" hidden="1" outlineLevel="1" x14ac:dyDescent="0.2">
      <c r="A149" s="122" t="s">
        <v>1581</v>
      </c>
      <c r="B149" s="276">
        <v>48</v>
      </c>
      <c r="C149" s="408" t="s">
        <v>78</v>
      </c>
      <c r="D149" s="427" t="s">
        <v>583</v>
      </c>
      <c r="E149" s="223" t="s">
        <v>1005</v>
      </c>
      <c r="F149" s="224" t="s">
        <v>1223</v>
      </c>
      <c r="G149" s="225" t="s">
        <v>173</v>
      </c>
      <c r="H149" s="233">
        <v>1</v>
      </c>
      <c r="I149" s="227">
        <v>28646.06</v>
      </c>
      <c r="J149" s="228">
        <v>28646.06</v>
      </c>
      <c r="K149" s="77">
        <v>1.086320611550792E-3</v>
      </c>
      <c r="L149" s="444">
        <f t="shared" si="2"/>
        <v>0</v>
      </c>
    </row>
    <row r="150" spans="1:12" ht="13.5" hidden="1" outlineLevel="1" thickBot="1" x14ac:dyDescent="0.25">
      <c r="A150" s="122" t="s">
        <v>1061</v>
      </c>
      <c r="B150" s="276">
        <v>46.8</v>
      </c>
      <c r="C150" s="295" t="s">
        <v>58</v>
      </c>
      <c r="D150" s="430" t="s">
        <v>679</v>
      </c>
      <c r="E150" s="270" t="s">
        <v>1005</v>
      </c>
      <c r="F150" s="271" t="s">
        <v>1214</v>
      </c>
      <c r="G150" s="272" t="s">
        <v>1082</v>
      </c>
      <c r="H150" s="233">
        <v>346.22</v>
      </c>
      <c r="I150" s="274">
        <v>81.739999999999995</v>
      </c>
      <c r="J150" s="275">
        <v>28300.02</v>
      </c>
      <c r="K150" s="77">
        <v>1.0731980256028105E-3</v>
      </c>
      <c r="L150" s="444">
        <f t="shared" si="2"/>
        <v>173</v>
      </c>
    </row>
    <row r="151" spans="1:12" hidden="1" outlineLevel="1" x14ac:dyDescent="0.2">
      <c r="B151" s="276">
        <v>47350.547500000001</v>
      </c>
      <c r="C151" s="83" t="s">
        <v>757</v>
      </c>
      <c r="D151" s="31" t="s">
        <v>508</v>
      </c>
      <c r="E151" s="170" t="s">
        <v>1005</v>
      </c>
      <c r="F151" s="112" t="s">
        <v>1529</v>
      </c>
      <c r="G151" s="19" t="s">
        <v>173</v>
      </c>
      <c r="H151" s="233">
        <v>3</v>
      </c>
      <c r="I151" s="20">
        <v>9311.44</v>
      </c>
      <c r="J151" s="21">
        <v>27934.32</v>
      </c>
      <c r="K151" s="77">
        <v>1.059329889892555E-3</v>
      </c>
      <c r="L151" s="444">
        <f t="shared" si="2"/>
        <v>1</v>
      </c>
    </row>
    <row r="152" spans="1:12" hidden="1" outlineLevel="1" x14ac:dyDescent="0.2">
      <c r="B152" s="276">
        <v>4207.1660000000002</v>
      </c>
      <c r="C152" s="109" t="s">
        <v>1587</v>
      </c>
      <c r="D152" s="33" t="s">
        <v>581</v>
      </c>
      <c r="E152" s="170" t="s">
        <v>1005</v>
      </c>
      <c r="F152" s="112" t="s">
        <v>1490</v>
      </c>
      <c r="G152" s="19" t="s">
        <v>1082</v>
      </c>
      <c r="H152" s="233">
        <v>138.97</v>
      </c>
      <c r="I152" s="20">
        <v>200.58</v>
      </c>
      <c r="J152" s="21">
        <v>27874.6</v>
      </c>
      <c r="K152" s="77">
        <v>1.0570651782036938E-3</v>
      </c>
      <c r="L152" s="444">
        <f t="shared" si="2"/>
        <v>69</v>
      </c>
    </row>
    <row r="153" spans="1:12" hidden="1" outlineLevel="1" x14ac:dyDescent="0.2">
      <c r="B153" s="276">
        <v>568.65</v>
      </c>
      <c r="C153" s="76" t="s">
        <v>1596</v>
      </c>
      <c r="D153" s="401" t="s">
        <v>841</v>
      </c>
      <c r="E153" s="170" t="s">
        <v>1085</v>
      </c>
      <c r="F153" s="112" t="s">
        <v>1604</v>
      </c>
      <c r="G153" s="19" t="s">
        <v>842</v>
      </c>
      <c r="H153" s="385">
        <v>14560.800000000001</v>
      </c>
      <c r="I153" s="115">
        <v>1.89</v>
      </c>
      <c r="J153" s="386">
        <v>27519.91</v>
      </c>
      <c r="K153" s="77">
        <v>1.0436145655291777E-3</v>
      </c>
      <c r="L153" s="444">
        <f t="shared" si="2"/>
        <v>7280</v>
      </c>
    </row>
    <row r="154" spans="1:12" hidden="1" outlineLevel="1" x14ac:dyDescent="0.2">
      <c r="B154" s="276">
        <v>2153.9</v>
      </c>
      <c r="C154" s="83" t="s">
        <v>339</v>
      </c>
      <c r="D154" s="33" t="s">
        <v>361</v>
      </c>
      <c r="E154" s="170" t="s">
        <v>1005</v>
      </c>
      <c r="F154" s="112" t="s">
        <v>1392</v>
      </c>
      <c r="G154" s="19" t="s">
        <v>26</v>
      </c>
      <c r="H154" s="233">
        <v>933.05</v>
      </c>
      <c r="I154" s="20">
        <v>29.26</v>
      </c>
      <c r="J154" s="21">
        <v>27301.040000000001</v>
      </c>
      <c r="K154" s="77">
        <v>1.0353145412937289E-3</v>
      </c>
      <c r="L154" s="444">
        <f t="shared" si="2"/>
        <v>466</v>
      </c>
    </row>
    <row r="155" spans="1:12" hidden="1" outlineLevel="1" x14ac:dyDescent="0.2">
      <c r="B155" s="276">
        <v>484.7</v>
      </c>
      <c r="C155" s="76" t="s">
        <v>568</v>
      </c>
      <c r="D155" s="192" t="s">
        <v>937</v>
      </c>
      <c r="E155" s="170" t="s">
        <v>1085</v>
      </c>
      <c r="F155" s="112" t="s">
        <v>1012</v>
      </c>
      <c r="G155" s="19" t="s">
        <v>173</v>
      </c>
      <c r="H155" s="330">
        <v>13</v>
      </c>
      <c r="I155" s="20">
        <v>2080.0500000000002</v>
      </c>
      <c r="J155" s="21">
        <v>27040.65</v>
      </c>
      <c r="K155" s="77">
        <v>1.0254399887709138E-3</v>
      </c>
      <c r="L155" s="444">
        <f t="shared" si="2"/>
        <v>6</v>
      </c>
    </row>
    <row r="156" spans="1:12" ht="25.5" hidden="1" outlineLevel="1" x14ac:dyDescent="0.2">
      <c r="B156" s="276">
        <v>29.09</v>
      </c>
      <c r="C156" s="76" t="s">
        <v>947</v>
      </c>
      <c r="D156" s="22" t="s">
        <v>25</v>
      </c>
      <c r="E156" s="170" t="s">
        <v>1005</v>
      </c>
      <c r="F156" s="112" t="s">
        <v>1191</v>
      </c>
      <c r="G156" s="19" t="s">
        <v>26</v>
      </c>
      <c r="H156" s="113">
        <v>326</v>
      </c>
      <c r="I156" s="20">
        <v>82.47</v>
      </c>
      <c r="J156" s="21">
        <v>26885.22</v>
      </c>
      <c r="K156" s="77">
        <v>1.0195457466778185E-3</v>
      </c>
      <c r="L156" s="444">
        <f t="shared" si="2"/>
        <v>163</v>
      </c>
    </row>
    <row r="157" spans="1:12" hidden="1" outlineLevel="1" x14ac:dyDescent="0.2">
      <c r="B157" s="276">
        <v>641.99</v>
      </c>
      <c r="C157" s="76" t="s">
        <v>146</v>
      </c>
      <c r="D157" s="26" t="s">
        <v>818</v>
      </c>
      <c r="E157" s="170" t="s">
        <v>1005</v>
      </c>
      <c r="F157" s="112" t="s">
        <v>1282</v>
      </c>
      <c r="G157" s="19" t="s">
        <v>26</v>
      </c>
      <c r="H157" s="233">
        <v>568.65</v>
      </c>
      <c r="I157" s="20">
        <v>47.21</v>
      </c>
      <c r="J157" s="21">
        <v>26845.97</v>
      </c>
      <c r="K157" s="77">
        <v>1.0180573017048145E-3</v>
      </c>
      <c r="L157" s="444">
        <f t="shared" si="2"/>
        <v>284</v>
      </c>
    </row>
    <row r="158" spans="1:12" hidden="1" outlineLevel="1" x14ac:dyDescent="0.2">
      <c r="B158" s="276">
        <v>234.32</v>
      </c>
      <c r="C158" s="76" t="s">
        <v>152</v>
      </c>
      <c r="D158" s="26" t="s">
        <v>149</v>
      </c>
      <c r="E158" s="170" t="s">
        <v>1005</v>
      </c>
      <c r="F158" s="112" t="s">
        <v>1286</v>
      </c>
      <c r="G158" s="19" t="s">
        <v>26</v>
      </c>
      <c r="H158" s="233">
        <v>234.32</v>
      </c>
      <c r="I158" s="20">
        <v>113.66</v>
      </c>
      <c r="J158" s="21">
        <v>26632.81</v>
      </c>
      <c r="K158" s="77">
        <v>1.0099738130310435E-3</v>
      </c>
      <c r="L158" s="444">
        <f t="shared" si="2"/>
        <v>117</v>
      </c>
    </row>
    <row r="159" spans="1:12" hidden="1" outlineLevel="1" x14ac:dyDescent="0.2">
      <c r="B159" s="276">
        <v>234.32</v>
      </c>
      <c r="C159" s="82" t="s">
        <v>1048</v>
      </c>
      <c r="D159" s="26" t="s">
        <v>968</v>
      </c>
      <c r="E159" s="170" t="s">
        <v>1005</v>
      </c>
      <c r="F159" s="112" t="s">
        <v>1240</v>
      </c>
      <c r="G159" s="19" t="s">
        <v>1082</v>
      </c>
      <c r="H159" s="233">
        <v>267</v>
      </c>
      <c r="I159" s="20">
        <v>98.8</v>
      </c>
      <c r="J159" s="21">
        <v>26379.599999999999</v>
      </c>
      <c r="K159" s="77">
        <v>1.0003715416523344E-3</v>
      </c>
      <c r="L159" s="444">
        <f t="shared" si="2"/>
        <v>133</v>
      </c>
    </row>
    <row r="160" spans="1:12" ht="51" hidden="1" outlineLevel="1" x14ac:dyDescent="0.2">
      <c r="B160" s="276">
        <v>234.32</v>
      </c>
      <c r="C160" s="81" t="s">
        <v>1029</v>
      </c>
      <c r="D160" s="26">
        <v>5678</v>
      </c>
      <c r="E160" s="170" t="s">
        <v>1151</v>
      </c>
      <c r="F160" s="112" t="s">
        <v>1225</v>
      </c>
      <c r="G160" s="19" t="s">
        <v>1226</v>
      </c>
      <c r="H160" s="233">
        <v>193</v>
      </c>
      <c r="I160" s="20">
        <v>134.99</v>
      </c>
      <c r="J160" s="21">
        <v>26053.07</v>
      </c>
      <c r="K160" s="77">
        <v>9.879888171418895E-4</v>
      </c>
      <c r="L160" s="444">
        <f t="shared" si="2"/>
        <v>96</v>
      </c>
    </row>
    <row r="161" spans="2:12" hidden="1" outlineLevel="1" x14ac:dyDescent="0.2">
      <c r="B161" s="276">
        <v>568.65</v>
      </c>
      <c r="C161" s="83" t="s">
        <v>1095</v>
      </c>
      <c r="D161" s="33" t="s">
        <v>847</v>
      </c>
      <c r="E161" s="170" t="s">
        <v>1085</v>
      </c>
      <c r="F161" s="112" t="s">
        <v>1619</v>
      </c>
      <c r="G161" s="19" t="s">
        <v>32</v>
      </c>
      <c r="H161" s="233">
        <v>1855.84</v>
      </c>
      <c r="I161" s="20">
        <v>13.89</v>
      </c>
      <c r="J161" s="21">
        <v>25777.62</v>
      </c>
      <c r="K161" s="77">
        <v>9.775431568154198E-4</v>
      </c>
      <c r="L161" s="444">
        <f t="shared" si="2"/>
        <v>927</v>
      </c>
    </row>
    <row r="162" spans="2:12" hidden="1" outlineLevel="1" x14ac:dyDescent="0.2">
      <c r="B162" s="276">
        <v>106.75</v>
      </c>
      <c r="C162" s="81" t="s">
        <v>783</v>
      </c>
      <c r="D162" s="29" t="s">
        <v>749</v>
      </c>
      <c r="E162" s="171" t="s">
        <v>1005</v>
      </c>
      <c r="F162" s="172" t="s">
        <v>1199</v>
      </c>
      <c r="G162" s="30" t="s">
        <v>1200</v>
      </c>
      <c r="H162" s="233">
        <v>16269.93136182311</v>
      </c>
      <c r="I162" s="20">
        <v>1.57</v>
      </c>
      <c r="J162" s="21">
        <v>25543.79</v>
      </c>
      <c r="K162" s="77">
        <v>9.6867581699280837E-4</v>
      </c>
      <c r="L162" s="444">
        <f t="shared" si="2"/>
        <v>8134</v>
      </c>
    </row>
    <row r="163" spans="2:12" hidden="1" outlineLevel="1" x14ac:dyDescent="0.2">
      <c r="B163" s="276">
        <v>716.70999999999992</v>
      </c>
      <c r="C163" s="309" t="s">
        <v>31</v>
      </c>
      <c r="D163" s="178" t="s">
        <v>966</v>
      </c>
      <c r="E163" s="170" t="s">
        <v>1005</v>
      </c>
      <c r="F163" s="112" t="s">
        <v>1198</v>
      </c>
      <c r="G163" s="19" t="s">
        <v>1195</v>
      </c>
      <c r="H163" s="233">
        <v>1627.53</v>
      </c>
      <c r="I163" s="20">
        <v>15.66</v>
      </c>
      <c r="J163" s="21">
        <v>25487.119999999999</v>
      </c>
      <c r="K163" s="77">
        <v>9.6652676790694506E-4</v>
      </c>
      <c r="L163" s="444">
        <f t="shared" si="2"/>
        <v>813</v>
      </c>
    </row>
    <row r="164" spans="2:12" hidden="1" outlineLevel="1" x14ac:dyDescent="0.2">
      <c r="B164" s="276">
        <v>37.75</v>
      </c>
      <c r="C164" s="90" t="s">
        <v>1583</v>
      </c>
      <c r="D164" s="86" t="s">
        <v>632</v>
      </c>
      <c r="E164" s="170" t="s">
        <v>1005</v>
      </c>
      <c r="F164" s="112" t="s">
        <v>1534</v>
      </c>
      <c r="G164" s="19" t="s">
        <v>173</v>
      </c>
      <c r="H164" s="233">
        <v>4</v>
      </c>
      <c r="I164" s="20">
        <v>6167.72</v>
      </c>
      <c r="J164" s="21">
        <v>24670.880000000001</v>
      </c>
      <c r="K164" s="77">
        <v>9.3557318001485034E-4</v>
      </c>
      <c r="L164" s="444">
        <f t="shared" si="2"/>
        <v>2</v>
      </c>
    </row>
    <row r="165" spans="2:12" hidden="1" outlineLevel="1" x14ac:dyDescent="0.2">
      <c r="B165" s="276">
        <v>61.03</v>
      </c>
      <c r="C165" s="230" t="s">
        <v>1045</v>
      </c>
      <c r="D165" s="87" t="s">
        <v>858</v>
      </c>
      <c r="E165" s="170" t="s">
        <v>1085</v>
      </c>
      <c r="F165" s="112" t="s">
        <v>1160</v>
      </c>
      <c r="G165" s="19" t="s">
        <v>5</v>
      </c>
      <c r="H165" s="233">
        <v>26.7</v>
      </c>
      <c r="I165" s="20">
        <v>921.02</v>
      </c>
      <c r="J165" s="21">
        <v>24591.23</v>
      </c>
      <c r="K165" s="77">
        <v>9.3255267957918764E-4</v>
      </c>
      <c r="L165" s="444">
        <f t="shared" si="2"/>
        <v>13</v>
      </c>
    </row>
    <row r="166" spans="2:12" hidden="1" outlineLevel="1" x14ac:dyDescent="0.2">
      <c r="B166" s="276">
        <v>312.66900000000004</v>
      </c>
      <c r="C166" s="90" t="s">
        <v>494</v>
      </c>
      <c r="D166" s="33" t="s">
        <v>295</v>
      </c>
      <c r="E166" s="170" t="s">
        <v>1005</v>
      </c>
      <c r="F166" s="112" t="s">
        <v>1363</v>
      </c>
      <c r="G166" s="19" t="s">
        <v>1082</v>
      </c>
      <c r="H166" s="233">
        <v>880.67</v>
      </c>
      <c r="I166" s="20">
        <v>27.68</v>
      </c>
      <c r="J166" s="21">
        <v>24376.95</v>
      </c>
      <c r="K166" s="77">
        <v>9.2442671808070915E-4</v>
      </c>
      <c r="L166" s="444">
        <f t="shared" si="2"/>
        <v>440</v>
      </c>
    </row>
    <row r="167" spans="2:12" hidden="1" outlineLevel="1" x14ac:dyDescent="0.2">
      <c r="B167" s="276">
        <v>684.81</v>
      </c>
      <c r="C167" s="85" t="s">
        <v>1062</v>
      </c>
      <c r="D167" s="33" t="s">
        <v>59</v>
      </c>
      <c r="E167" s="170" t="s">
        <v>1005</v>
      </c>
      <c r="F167" s="112" t="s">
        <v>1213</v>
      </c>
      <c r="G167" s="19" t="s">
        <v>1082</v>
      </c>
      <c r="H167" s="233">
        <v>185</v>
      </c>
      <c r="I167" s="20">
        <v>130.72999999999999</v>
      </c>
      <c r="J167" s="21">
        <v>24185.05</v>
      </c>
      <c r="K167" s="77">
        <v>9.171494546330798E-4</v>
      </c>
      <c r="L167" s="444">
        <f t="shared" si="2"/>
        <v>92</v>
      </c>
    </row>
    <row r="168" spans="2:12" hidden="1" outlineLevel="1" x14ac:dyDescent="0.2">
      <c r="B168" s="276">
        <v>442.15999999999997</v>
      </c>
      <c r="C168" s="90" t="s">
        <v>727</v>
      </c>
      <c r="D168" s="33" t="s">
        <v>701</v>
      </c>
      <c r="E168" s="170" t="s">
        <v>1005</v>
      </c>
      <c r="F168" s="112" t="s">
        <v>1473</v>
      </c>
      <c r="G168" s="19" t="s">
        <v>173</v>
      </c>
      <c r="H168" s="233">
        <v>1</v>
      </c>
      <c r="I168" s="20">
        <v>23905.18</v>
      </c>
      <c r="J168" s="21">
        <v>23905.18</v>
      </c>
      <c r="K168" s="77">
        <v>9.0653617833767589E-4</v>
      </c>
      <c r="L168" s="444">
        <f t="shared" si="2"/>
        <v>0</v>
      </c>
    </row>
    <row r="169" spans="2:12" hidden="1" outlineLevel="1" x14ac:dyDescent="0.2">
      <c r="B169" s="276">
        <v>2</v>
      </c>
      <c r="C169" s="154" t="s">
        <v>603</v>
      </c>
      <c r="D169" s="146" t="s">
        <v>746</v>
      </c>
      <c r="E169" s="170" t="s">
        <v>1005</v>
      </c>
      <c r="F169" s="112" t="s">
        <v>1527</v>
      </c>
      <c r="G169" s="19" t="s">
        <v>26</v>
      </c>
      <c r="H169" s="233">
        <v>34.090000000000003</v>
      </c>
      <c r="I169" s="20">
        <v>700.39</v>
      </c>
      <c r="J169" s="21">
        <v>23876.3</v>
      </c>
      <c r="K169" s="77">
        <v>9.0544098621486431E-4</v>
      </c>
      <c r="L169" s="444">
        <f t="shared" si="2"/>
        <v>17</v>
      </c>
    </row>
    <row r="170" spans="2:12" hidden="1" outlineLevel="1" x14ac:dyDescent="0.2">
      <c r="B170" s="276">
        <v>10</v>
      </c>
      <c r="C170" s="85" t="s">
        <v>157</v>
      </c>
      <c r="D170" s="86" t="s">
        <v>68</v>
      </c>
      <c r="E170" s="170" t="s">
        <v>1005</v>
      </c>
      <c r="F170" s="112" t="s">
        <v>1219</v>
      </c>
      <c r="G170" s="19" t="s">
        <v>1082</v>
      </c>
      <c r="H170" s="233">
        <v>716.71</v>
      </c>
      <c r="I170" s="20">
        <v>32.5</v>
      </c>
      <c r="J170" s="21">
        <v>23293.08</v>
      </c>
      <c r="K170" s="77">
        <v>8.8332402119179832E-4</v>
      </c>
      <c r="L170" s="444">
        <f t="shared" si="2"/>
        <v>358</v>
      </c>
    </row>
    <row r="171" spans="2:12" ht="25.5" hidden="1" outlineLevel="1" x14ac:dyDescent="0.2">
      <c r="B171" s="276">
        <v>10</v>
      </c>
      <c r="C171" s="90" t="s">
        <v>603</v>
      </c>
      <c r="D171" s="86">
        <v>170191</v>
      </c>
      <c r="E171" s="170" t="s">
        <v>1152</v>
      </c>
      <c r="F171" s="112" t="s">
        <v>1616</v>
      </c>
      <c r="G171" s="19" t="s">
        <v>1082</v>
      </c>
      <c r="H171" s="233">
        <v>70.819999999999993</v>
      </c>
      <c r="I171" s="20">
        <v>323.05</v>
      </c>
      <c r="J171" s="21">
        <v>22878.400000000001</v>
      </c>
      <c r="K171" s="77">
        <v>8.6759845784389346E-4</v>
      </c>
      <c r="L171" s="444">
        <f t="shared" si="2"/>
        <v>35</v>
      </c>
    </row>
    <row r="172" spans="2:12" hidden="1" outlineLevel="1" x14ac:dyDescent="0.2">
      <c r="B172" s="276">
        <v>10</v>
      </c>
      <c r="C172" s="295" t="s">
        <v>126</v>
      </c>
      <c r="D172" s="140" t="s">
        <v>787</v>
      </c>
      <c r="E172" s="170" t="s">
        <v>1005</v>
      </c>
      <c r="F172" s="112" t="s">
        <v>1258</v>
      </c>
      <c r="G172" s="19" t="s">
        <v>173</v>
      </c>
      <c r="H172" s="233">
        <v>22</v>
      </c>
      <c r="I172" s="20">
        <v>1033.3</v>
      </c>
      <c r="J172" s="21">
        <v>22732.6</v>
      </c>
      <c r="K172" s="77">
        <v>8.6206940619895135E-4</v>
      </c>
      <c r="L172" s="444">
        <f t="shared" si="2"/>
        <v>11</v>
      </c>
    </row>
    <row r="173" spans="2:12" hidden="1" outlineLevel="1" x14ac:dyDescent="0.2">
      <c r="B173" s="276">
        <v>3</v>
      </c>
      <c r="C173" s="90" t="s">
        <v>758</v>
      </c>
      <c r="D173" s="86" t="s">
        <v>992</v>
      </c>
      <c r="E173" s="170" t="s">
        <v>1005</v>
      </c>
      <c r="F173" s="112" t="s">
        <v>1530</v>
      </c>
      <c r="G173" s="19" t="s">
        <v>173</v>
      </c>
      <c r="H173" s="233">
        <v>3</v>
      </c>
      <c r="I173" s="20">
        <v>7442.15</v>
      </c>
      <c r="J173" s="21">
        <v>22326.45</v>
      </c>
      <c r="K173" s="77">
        <v>8.4666731891779121E-4</v>
      </c>
      <c r="L173" s="444">
        <f t="shared" si="2"/>
        <v>1</v>
      </c>
    </row>
    <row r="174" spans="2:12" hidden="1" outlineLevel="1" x14ac:dyDescent="0.2">
      <c r="B174" s="276">
        <v>40</v>
      </c>
      <c r="C174" s="295" t="s">
        <v>101</v>
      </c>
      <c r="D174" s="140" t="s">
        <v>102</v>
      </c>
      <c r="E174" s="170" t="s">
        <v>1005</v>
      </c>
      <c r="F174" s="112" t="s">
        <v>1243</v>
      </c>
      <c r="G174" s="19" t="s">
        <v>173</v>
      </c>
      <c r="H174" s="233">
        <v>25</v>
      </c>
      <c r="I174" s="20">
        <v>858.03</v>
      </c>
      <c r="J174" s="21">
        <v>21450.75</v>
      </c>
      <c r="K174" s="77">
        <v>8.1345887909971401E-4</v>
      </c>
      <c r="L174" s="444">
        <f t="shared" si="2"/>
        <v>12</v>
      </c>
    </row>
    <row r="175" spans="2:12" ht="25.5" hidden="1" outlineLevel="1" x14ac:dyDescent="0.2">
      <c r="B175" s="276">
        <v>2</v>
      </c>
      <c r="C175" s="85" t="s">
        <v>823</v>
      </c>
      <c r="D175" s="136" t="s">
        <v>579</v>
      </c>
      <c r="E175" s="171" t="s">
        <v>1005</v>
      </c>
      <c r="F175" s="172" t="s">
        <v>1293</v>
      </c>
      <c r="G175" s="30" t="s">
        <v>1082</v>
      </c>
      <c r="H175" s="233">
        <v>684.81</v>
      </c>
      <c r="I175" s="20">
        <v>31.22</v>
      </c>
      <c r="J175" s="21">
        <v>21379.77</v>
      </c>
      <c r="K175" s="77">
        <v>8.1076716383388417E-4</v>
      </c>
      <c r="L175" s="444">
        <f t="shared" si="2"/>
        <v>342</v>
      </c>
    </row>
    <row r="176" spans="2:12" hidden="1" outlineLevel="1" x14ac:dyDescent="0.2">
      <c r="B176" s="276">
        <v>1</v>
      </c>
      <c r="C176" s="154" t="s">
        <v>1590</v>
      </c>
      <c r="D176" s="146" t="s">
        <v>963</v>
      </c>
      <c r="E176" s="170" t="s">
        <v>1085</v>
      </c>
      <c r="F176" s="112" t="s">
        <v>1615</v>
      </c>
      <c r="G176" s="19" t="s">
        <v>5</v>
      </c>
      <c r="H176" s="233">
        <v>151.43</v>
      </c>
      <c r="I176" s="20">
        <v>141.01</v>
      </c>
      <c r="J176" s="21">
        <v>21353.14</v>
      </c>
      <c r="K176" s="77">
        <v>8.097572965821366E-4</v>
      </c>
      <c r="L176" s="444">
        <f t="shared" si="2"/>
        <v>75</v>
      </c>
    </row>
    <row r="177" spans="2:12" ht="38.25" hidden="1" outlineLevel="1" x14ac:dyDescent="0.2">
      <c r="B177" s="276">
        <v>703</v>
      </c>
      <c r="C177" s="294" t="s">
        <v>1595</v>
      </c>
      <c r="D177" s="434" t="s">
        <v>834</v>
      </c>
      <c r="E177" s="170" t="s">
        <v>1085</v>
      </c>
      <c r="F177" s="112" t="s">
        <v>1196</v>
      </c>
      <c r="G177" s="19" t="s">
        <v>5</v>
      </c>
      <c r="H177" s="385">
        <v>865.68</v>
      </c>
      <c r="I177" s="115">
        <v>24.64</v>
      </c>
      <c r="J177" s="386">
        <v>21330.36</v>
      </c>
      <c r="K177" s="77">
        <v>8.0889342966532056E-4</v>
      </c>
      <c r="L177" s="444">
        <f t="shared" si="2"/>
        <v>432</v>
      </c>
    </row>
    <row r="178" spans="2:12" hidden="1" outlineLevel="1" x14ac:dyDescent="0.2">
      <c r="B178" s="276">
        <v>427</v>
      </c>
      <c r="C178" s="295" t="s">
        <v>65</v>
      </c>
      <c r="D178" s="87" t="s">
        <v>68</v>
      </c>
      <c r="E178" s="170" t="s">
        <v>1005</v>
      </c>
      <c r="F178" s="112" t="s">
        <v>1219</v>
      </c>
      <c r="G178" s="19" t="s">
        <v>1082</v>
      </c>
      <c r="H178" s="233">
        <v>646.79999999999995</v>
      </c>
      <c r="I178" s="20">
        <v>32.5</v>
      </c>
      <c r="J178" s="21">
        <v>21021</v>
      </c>
      <c r="K178" s="77">
        <v>7.971618287265055E-4</v>
      </c>
      <c r="L178" s="444">
        <f t="shared" si="2"/>
        <v>323</v>
      </c>
    </row>
    <row r="179" spans="2:12" hidden="1" outlineLevel="1" x14ac:dyDescent="0.2">
      <c r="B179" s="276">
        <v>155</v>
      </c>
      <c r="C179" s="90" t="s">
        <v>612</v>
      </c>
      <c r="D179" s="86" t="s">
        <v>792</v>
      </c>
      <c r="E179" s="170" t="s">
        <v>1005</v>
      </c>
      <c r="F179" s="112" t="s">
        <v>1539</v>
      </c>
      <c r="G179" s="19" t="s">
        <v>1082</v>
      </c>
      <c r="H179" s="233">
        <v>1738.06</v>
      </c>
      <c r="I179" s="20">
        <v>11.99</v>
      </c>
      <c r="J179" s="21">
        <v>20839.34</v>
      </c>
      <c r="K179" s="77">
        <v>7.9027288824762927E-4</v>
      </c>
      <c r="L179" s="444">
        <f t="shared" si="2"/>
        <v>869</v>
      </c>
    </row>
    <row r="180" spans="2:12" hidden="1" outlineLevel="1" x14ac:dyDescent="0.2">
      <c r="B180" s="276">
        <v>261</v>
      </c>
      <c r="C180" s="294" t="s">
        <v>567</v>
      </c>
      <c r="D180" s="316" t="s">
        <v>937</v>
      </c>
      <c r="E180" s="170" t="s">
        <v>1085</v>
      </c>
      <c r="F180" s="112" t="s">
        <v>1178</v>
      </c>
      <c r="G180" s="19" t="s">
        <v>173</v>
      </c>
      <c r="H180" s="330">
        <v>10</v>
      </c>
      <c r="I180" s="20">
        <v>2080.0500000000002</v>
      </c>
      <c r="J180" s="21">
        <v>20800.5</v>
      </c>
      <c r="K180" s="77">
        <v>7.887999913622414E-4</v>
      </c>
      <c r="L180" s="444">
        <f t="shared" si="2"/>
        <v>5</v>
      </c>
    </row>
    <row r="181" spans="2:12" hidden="1" outlineLevel="1" x14ac:dyDescent="0.2">
      <c r="B181" s="276">
        <v>51</v>
      </c>
      <c r="C181" s="90" t="s">
        <v>1058</v>
      </c>
      <c r="D181" s="140" t="s">
        <v>145</v>
      </c>
      <c r="E181" s="170" t="s">
        <v>1005</v>
      </c>
      <c r="F181" s="112" t="s">
        <v>1277</v>
      </c>
      <c r="G181" s="19" t="s">
        <v>1082</v>
      </c>
      <c r="H181" s="233">
        <v>1048.46</v>
      </c>
      <c r="I181" s="20">
        <v>19.5</v>
      </c>
      <c r="J181" s="21">
        <v>20444.97</v>
      </c>
      <c r="K181" s="77">
        <v>7.7531752406919481E-4</v>
      </c>
      <c r="L181" s="444">
        <f t="shared" si="2"/>
        <v>524</v>
      </c>
    </row>
    <row r="182" spans="2:12" ht="25.5" hidden="1" outlineLevel="1" x14ac:dyDescent="0.2">
      <c r="B182" s="276">
        <v>42</v>
      </c>
      <c r="C182" s="90" t="s">
        <v>1138</v>
      </c>
      <c r="D182" s="86" t="s">
        <v>845</v>
      </c>
      <c r="E182" s="170" t="s">
        <v>1085</v>
      </c>
      <c r="F182" s="112" t="s">
        <v>1653</v>
      </c>
      <c r="G182" s="19" t="s">
        <v>32</v>
      </c>
      <c r="H182" s="233">
        <v>1091.0999999999999</v>
      </c>
      <c r="I182" s="20">
        <v>18.350000000000001</v>
      </c>
      <c r="J182" s="21">
        <v>20021.689999999999</v>
      </c>
      <c r="K182" s="77">
        <v>7.5926583010300106E-4</v>
      </c>
      <c r="L182" s="444">
        <f t="shared" si="2"/>
        <v>545</v>
      </c>
    </row>
    <row r="183" spans="2:12" hidden="1" outlineLevel="1" x14ac:dyDescent="0.2">
      <c r="B183" s="276">
        <v>121</v>
      </c>
      <c r="C183" s="294" t="s">
        <v>1070</v>
      </c>
      <c r="D183" s="87" t="s">
        <v>1600</v>
      </c>
      <c r="E183" s="170" t="s">
        <v>1171</v>
      </c>
      <c r="F183" s="112" t="s">
        <v>1612</v>
      </c>
      <c r="G183" s="19" t="s">
        <v>173</v>
      </c>
      <c r="H183" s="385">
        <v>1</v>
      </c>
      <c r="I183" s="115">
        <v>18779.71</v>
      </c>
      <c r="J183" s="386">
        <v>18779.71</v>
      </c>
      <c r="K183" s="77">
        <v>7.1216725971901625E-4</v>
      </c>
      <c r="L183" s="444">
        <f t="shared" si="2"/>
        <v>0</v>
      </c>
    </row>
    <row r="184" spans="2:12" hidden="1" outlineLevel="1" x14ac:dyDescent="0.2">
      <c r="B184" s="276">
        <v>1</v>
      </c>
      <c r="C184" s="90" t="s">
        <v>485</v>
      </c>
      <c r="D184" s="86" t="s">
        <v>484</v>
      </c>
      <c r="E184" s="170" t="s">
        <v>1005</v>
      </c>
      <c r="F184" s="112" t="s">
        <v>1515</v>
      </c>
      <c r="G184" s="19" t="s">
        <v>1082</v>
      </c>
      <c r="H184" s="233">
        <v>409.13</v>
      </c>
      <c r="I184" s="20">
        <v>45.05</v>
      </c>
      <c r="J184" s="21">
        <v>18431.310000000001</v>
      </c>
      <c r="K184" s="77">
        <v>6.9895517746182997E-4</v>
      </c>
      <c r="L184" s="444">
        <f t="shared" si="2"/>
        <v>204</v>
      </c>
    </row>
    <row r="185" spans="2:12" hidden="1" outlineLevel="1" x14ac:dyDescent="0.2">
      <c r="B185" s="276">
        <v>16</v>
      </c>
      <c r="C185" s="90" t="s">
        <v>1096</v>
      </c>
      <c r="D185" s="86" t="s">
        <v>846</v>
      </c>
      <c r="E185" s="170" t="s">
        <v>1085</v>
      </c>
      <c r="F185" s="112" t="s">
        <v>1620</v>
      </c>
      <c r="G185" s="19" t="s">
        <v>32</v>
      </c>
      <c r="H185" s="233">
        <v>1855.84</v>
      </c>
      <c r="I185" s="20">
        <v>9.8800000000000008</v>
      </c>
      <c r="J185" s="21">
        <v>18335.7</v>
      </c>
      <c r="K185" s="77">
        <v>6.9532943927408722E-4</v>
      </c>
      <c r="L185" s="444">
        <f t="shared" si="2"/>
        <v>927</v>
      </c>
    </row>
    <row r="186" spans="2:12" hidden="1" outlineLevel="1" x14ac:dyDescent="0.2">
      <c r="B186" s="276">
        <v>78</v>
      </c>
      <c r="C186" s="294" t="s">
        <v>649</v>
      </c>
      <c r="D186" s="387">
        <v>200602</v>
      </c>
      <c r="E186" s="170" t="s">
        <v>1152</v>
      </c>
      <c r="F186" s="112" t="s">
        <v>1185</v>
      </c>
      <c r="G186" s="19" t="s">
        <v>173</v>
      </c>
      <c r="H186" s="330">
        <v>852</v>
      </c>
      <c r="I186" s="115">
        <v>21.45</v>
      </c>
      <c r="J186" s="386">
        <v>18275.400000000001</v>
      </c>
      <c r="K186" s="77">
        <v>6.9304273272957422E-4</v>
      </c>
      <c r="L186" s="444">
        <f t="shared" si="2"/>
        <v>426</v>
      </c>
    </row>
    <row r="187" spans="2:12" hidden="1" outlineLevel="1" x14ac:dyDescent="0.2">
      <c r="B187" s="276">
        <v>8</v>
      </c>
      <c r="C187" s="90" t="s">
        <v>464</v>
      </c>
      <c r="D187" s="86" t="s">
        <v>457</v>
      </c>
      <c r="E187" s="170" t="s">
        <v>1005</v>
      </c>
      <c r="F187" s="112" t="s">
        <v>1496</v>
      </c>
      <c r="G187" s="19" t="s">
        <v>1082</v>
      </c>
      <c r="H187" s="233">
        <v>554</v>
      </c>
      <c r="I187" s="20">
        <v>32.5</v>
      </c>
      <c r="J187" s="21">
        <v>18005</v>
      </c>
      <c r="K187" s="77">
        <v>6.8278857933593701E-4</v>
      </c>
      <c r="L187" s="444">
        <f t="shared" si="2"/>
        <v>277</v>
      </c>
    </row>
    <row r="188" spans="2:12" hidden="1" outlineLevel="1" x14ac:dyDescent="0.2">
      <c r="B188" s="276">
        <v>29</v>
      </c>
      <c r="C188" s="90" t="s">
        <v>388</v>
      </c>
      <c r="D188" s="86" t="s">
        <v>397</v>
      </c>
      <c r="E188" s="170" t="s">
        <v>1005</v>
      </c>
      <c r="F188" s="112" t="s">
        <v>1418</v>
      </c>
      <c r="G188" s="19" t="s">
        <v>173</v>
      </c>
      <c r="H188" s="233">
        <v>103</v>
      </c>
      <c r="I188" s="20">
        <v>173.55</v>
      </c>
      <c r="J188" s="21">
        <v>17875.650000000001</v>
      </c>
      <c r="K188" s="77">
        <v>6.7788334730388465E-4</v>
      </c>
      <c r="L188" s="444">
        <f t="shared" si="2"/>
        <v>51</v>
      </c>
    </row>
    <row r="189" spans="2:12" hidden="1" outlineLevel="1" x14ac:dyDescent="0.2">
      <c r="B189" s="276">
        <v>47</v>
      </c>
      <c r="C189" s="85" t="s">
        <v>175</v>
      </c>
      <c r="D189" s="86" t="s">
        <v>176</v>
      </c>
      <c r="E189" s="170" t="s">
        <v>1005</v>
      </c>
      <c r="F189" s="112" t="s">
        <v>1302</v>
      </c>
      <c r="G189" s="19" t="s">
        <v>26</v>
      </c>
      <c r="H189" s="233">
        <v>703</v>
      </c>
      <c r="I189" s="20">
        <v>25.03</v>
      </c>
      <c r="J189" s="21">
        <v>17596.09</v>
      </c>
      <c r="K189" s="77">
        <v>6.6728182687960497E-4</v>
      </c>
      <c r="L189" s="444">
        <f t="shared" si="2"/>
        <v>351</v>
      </c>
    </row>
    <row r="190" spans="2:12" ht="38.25" hidden="1" outlineLevel="1" x14ac:dyDescent="0.2">
      <c r="B190" s="276">
        <v>3</v>
      </c>
      <c r="C190" s="85" t="s">
        <v>1142</v>
      </c>
      <c r="D190" s="86" t="s">
        <v>965</v>
      </c>
      <c r="E190" s="170" t="s">
        <v>1085</v>
      </c>
      <c r="F190" s="112" t="s">
        <v>1656</v>
      </c>
      <c r="G190" s="19" t="s">
        <v>5</v>
      </c>
      <c r="H190" s="233">
        <v>18940.55</v>
      </c>
      <c r="I190" s="20">
        <v>0.9</v>
      </c>
      <c r="J190" s="21">
        <v>17046.5</v>
      </c>
      <c r="K190" s="77">
        <v>6.464401842627076E-4</v>
      </c>
      <c r="L190" s="444">
        <f t="shared" si="2"/>
        <v>9470</v>
      </c>
    </row>
    <row r="191" spans="2:12" hidden="1" outlineLevel="1" x14ac:dyDescent="0.2">
      <c r="B191" s="276">
        <v>67</v>
      </c>
      <c r="C191" s="90" t="s">
        <v>301</v>
      </c>
      <c r="D191" s="86" t="s">
        <v>302</v>
      </c>
      <c r="E191" s="170" t="s">
        <v>1005</v>
      </c>
      <c r="F191" s="112" t="s">
        <v>1367</v>
      </c>
      <c r="G191" s="19" t="s">
        <v>173</v>
      </c>
      <c r="H191" s="233">
        <v>67</v>
      </c>
      <c r="I191" s="20">
        <v>252.84</v>
      </c>
      <c r="J191" s="21">
        <v>16940.28</v>
      </c>
      <c r="K191" s="77">
        <v>6.424120919051922E-4</v>
      </c>
      <c r="L191" s="444">
        <f t="shared" si="2"/>
        <v>33</v>
      </c>
    </row>
    <row r="192" spans="2:12" hidden="1" outlineLevel="1" x14ac:dyDescent="0.2">
      <c r="B192" s="276">
        <v>2</v>
      </c>
      <c r="C192" s="90" t="s">
        <v>1112</v>
      </c>
      <c r="D192" s="86" t="s">
        <v>893</v>
      </c>
      <c r="E192" s="170" t="s">
        <v>1085</v>
      </c>
      <c r="F192" s="112" t="s">
        <v>1633</v>
      </c>
      <c r="G192" s="19" t="s">
        <v>26</v>
      </c>
      <c r="H192" s="233">
        <v>57</v>
      </c>
      <c r="I192" s="20">
        <v>296.91000000000003</v>
      </c>
      <c r="J192" s="21">
        <v>16923.87</v>
      </c>
      <c r="K192" s="77">
        <v>6.4178978917889934E-4</v>
      </c>
      <c r="L192" s="444">
        <f t="shared" si="2"/>
        <v>28</v>
      </c>
    </row>
    <row r="193" spans="2:12" ht="25.5" hidden="1" outlineLevel="1" x14ac:dyDescent="0.2">
      <c r="B193" s="276">
        <v>2</v>
      </c>
      <c r="C193" s="294" t="s">
        <v>946</v>
      </c>
      <c r="D193" s="140" t="s">
        <v>1001</v>
      </c>
      <c r="E193" s="170" t="s">
        <v>1005</v>
      </c>
      <c r="F193" s="112" t="s">
        <v>1190</v>
      </c>
      <c r="G193" s="19" t="s">
        <v>1082</v>
      </c>
      <c r="H193" s="332">
        <v>42</v>
      </c>
      <c r="I193" s="20">
        <v>397.43</v>
      </c>
      <c r="J193" s="21">
        <v>16692.060000000001</v>
      </c>
      <c r="K193" s="77">
        <v>6.3299905212942076E-4</v>
      </c>
      <c r="L193" s="444">
        <f t="shared" si="2"/>
        <v>21</v>
      </c>
    </row>
    <row r="194" spans="2:12" hidden="1" outlineLevel="1" x14ac:dyDescent="0.2">
      <c r="B194" s="276">
        <v>2</v>
      </c>
      <c r="C194" s="85" t="s">
        <v>187</v>
      </c>
      <c r="D194" s="86" t="s">
        <v>188</v>
      </c>
      <c r="E194" s="170" t="s">
        <v>1005</v>
      </c>
      <c r="F194" s="112" t="s">
        <v>1308</v>
      </c>
      <c r="G194" s="19" t="s">
        <v>26</v>
      </c>
      <c r="H194" s="233">
        <v>121</v>
      </c>
      <c r="I194" s="20">
        <v>133.77000000000001</v>
      </c>
      <c r="J194" s="21">
        <v>16186.17</v>
      </c>
      <c r="K194" s="77">
        <v>6.1381460811940917E-4</v>
      </c>
      <c r="L194" s="444">
        <f t="shared" si="2"/>
        <v>60</v>
      </c>
    </row>
    <row r="195" spans="2:12" s="118" customFormat="1" hidden="1" outlineLevel="1" x14ac:dyDescent="0.2">
      <c r="B195" s="276">
        <v>2</v>
      </c>
      <c r="C195" s="90" t="s">
        <v>756</v>
      </c>
      <c r="D195" s="86" t="s">
        <v>633</v>
      </c>
      <c r="E195" s="170" t="s">
        <v>1005</v>
      </c>
      <c r="F195" s="112" t="s">
        <v>1528</v>
      </c>
      <c r="G195" s="19" t="s">
        <v>173</v>
      </c>
      <c r="H195" s="233">
        <v>2</v>
      </c>
      <c r="I195" s="20">
        <v>8075.83</v>
      </c>
      <c r="J195" s="21">
        <v>16151.66</v>
      </c>
      <c r="K195" s="77">
        <v>6.1250591420811324E-4</v>
      </c>
      <c r="L195" s="444">
        <f t="shared" si="2"/>
        <v>1</v>
      </c>
    </row>
    <row r="196" spans="2:12" s="118" customFormat="1" hidden="1" outlineLevel="1" x14ac:dyDescent="0.2">
      <c r="B196" s="276">
        <v>2</v>
      </c>
      <c r="C196" s="295" t="s">
        <v>1594</v>
      </c>
      <c r="D196" s="140" t="s">
        <v>817</v>
      </c>
      <c r="E196" s="170" t="s">
        <v>1085</v>
      </c>
      <c r="F196" s="112" t="s">
        <v>1606</v>
      </c>
      <c r="G196" s="19" t="s">
        <v>32</v>
      </c>
      <c r="H196" s="233">
        <v>1523.7</v>
      </c>
      <c r="I196" s="20">
        <v>10.55</v>
      </c>
      <c r="J196" s="21">
        <v>16075.04</v>
      </c>
      <c r="K196" s="77">
        <v>6.0960031793214997E-4</v>
      </c>
      <c r="L196" s="444">
        <f t="shared" si="2"/>
        <v>761</v>
      </c>
    </row>
    <row r="197" spans="2:12" hidden="1" outlineLevel="1" x14ac:dyDescent="0.2">
      <c r="B197" s="276">
        <v>2</v>
      </c>
      <c r="C197" s="90" t="s">
        <v>468</v>
      </c>
      <c r="D197" s="86" t="s">
        <v>473</v>
      </c>
      <c r="E197" s="170" t="s">
        <v>1005</v>
      </c>
      <c r="F197" s="112" t="s">
        <v>1503</v>
      </c>
      <c r="G197" s="19" t="s">
        <v>1082</v>
      </c>
      <c r="H197" s="233">
        <v>131.25</v>
      </c>
      <c r="I197" s="20">
        <v>122.15</v>
      </c>
      <c r="J197" s="21">
        <v>16032.19</v>
      </c>
      <c r="K197" s="77">
        <v>6.0797535316544379E-4</v>
      </c>
      <c r="L197" s="444">
        <f t="shared" si="2"/>
        <v>65</v>
      </c>
    </row>
    <row r="198" spans="2:12" ht="25.5" hidden="1" outlineLevel="1" x14ac:dyDescent="0.2">
      <c r="B198" s="276">
        <v>2</v>
      </c>
      <c r="C198" s="90" t="s">
        <v>767</v>
      </c>
      <c r="D198" s="140" t="s">
        <v>980</v>
      </c>
      <c r="E198" s="170" t="s">
        <v>1005</v>
      </c>
      <c r="F198" s="112" t="s">
        <v>1273</v>
      </c>
      <c r="G198" s="19" t="s">
        <v>1082</v>
      </c>
      <c r="H198" s="233">
        <v>128.38</v>
      </c>
      <c r="I198" s="20">
        <v>123.52</v>
      </c>
      <c r="J198" s="21">
        <v>15857.5</v>
      </c>
      <c r="K198" s="77">
        <v>6.0135073017604111E-4</v>
      </c>
      <c r="L198" s="444">
        <f t="shared" si="2"/>
        <v>64</v>
      </c>
    </row>
    <row r="199" spans="2:12" s="118" customFormat="1" ht="25.5" hidden="1" outlineLevel="1" x14ac:dyDescent="0.2">
      <c r="B199" s="276">
        <v>11</v>
      </c>
      <c r="C199" s="85" t="s">
        <v>783</v>
      </c>
      <c r="D199" s="136">
        <v>46100</v>
      </c>
      <c r="E199" s="171" t="s">
        <v>1593</v>
      </c>
      <c r="F199" s="172" t="s">
        <v>1592</v>
      </c>
      <c r="G199" s="30" t="s">
        <v>1195</v>
      </c>
      <c r="H199" s="233">
        <v>813.4965680911555</v>
      </c>
      <c r="I199" s="20">
        <v>19.46</v>
      </c>
      <c r="J199" s="21">
        <v>15830.64</v>
      </c>
      <c r="K199" s="77">
        <v>6.0033214082636248E-4</v>
      </c>
      <c r="L199" s="444">
        <f t="shared" si="2"/>
        <v>406</v>
      </c>
    </row>
    <row r="200" spans="2:12" s="118" customFormat="1" hidden="1" outlineLevel="1" x14ac:dyDescent="0.2">
      <c r="B200" s="276">
        <v>571</v>
      </c>
      <c r="C200" s="176" t="s">
        <v>275</v>
      </c>
      <c r="D200" s="146" t="s">
        <v>1002</v>
      </c>
      <c r="E200" s="170" t="s">
        <v>1005</v>
      </c>
      <c r="F200" s="112" t="s">
        <v>1353</v>
      </c>
      <c r="G200" s="19" t="s">
        <v>830</v>
      </c>
      <c r="H200" s="233">
        <v>1000</v>
      </c>
      <c r="I200" s="20">
        <v>15.81</v>
      </c>
      <c r="J200" s="21">
        <v>15810</v>
      </c>
      <c r="K200" s="77">
        <v>5.9954942734246946E-4</v>
      </c>
      <c r="L200" s="444">
        <f t="shared" si="2"/>
        <v>500</v>
      </c>
    </row>
    <row r="201" spans="2:12" s="118" customFormat="1" hidden="1" outlineLevel="1" x14ac:dyDescent="0.2">
      <c r="B201" s="276">
        <v>31</v>
      </c>
      <c r="C201" s="85" t="s">
        <v>619</v>
      </c>
      <c r="D201" s="86" t="s">
        <v>815</v>
      </c>
      <c r="E201" s="170" t="s">
        <v>1005</v>
      </c>
      <c r="F201" s="112" t="s">
        <v>1562</v>
      </c>
      <c r="G201" s="19" t="s">
        <v>173</v>
      </c>
      <c r="H201" s="233">
        <v>4</v>
      </c>
      <c r="I201" s="20">
        <v>3938.85</v>
      </c>
      <c r="J201" s="21">
        <v>15755.4</v>
      </c>
      <c r="K201" s="77">
        <v>5.974788771379851E-4</v>
      </c>
      <c r="L201" s="444">
        <f t="shared" si="2"/>
        <v>2</v>
      </c>
    </row>
    <row r="202" spans="2:12" s="118" customFormat="1" hidden="1" outlineLevel="1" x14ac:dyDescent="0.2">
      <c r="B202" s="276">
        <v>1</v>
      </c>
      <c r="C202" s="90" t="s">
        <v>577</v>
      </c>
      <c r="D202" s="86" t="s">
        <v>989</v>
      </c>
      <c r="E202" s="170" t="s">
        <v>1005</v>
      </c>
      <c r="F202" s="112" t="s">
        <v>1505</v>
      </c>
      <c r="G202" s="19" t="s">
        <v>1082</v>
      </c>
      <c r="H202" s="233">
        <v>329.07</v>
      </c>
      <c r="I202" s="20">
        <v>47.35</v>
      </c>
      <c r="J202" s="21">
        <v>15581.46</v>
      </c>
      <c r="K202" s="77">
        <v>5.9088269577227035E-4</v>
      </c>
      <c r="L202" s="444">
        <f t="shared" si="2"/>
        <v>164</v>
      </c>
    </row>
    <row r="203" spans="2:12" s="118" customFormat="1" hidden="1" outlineLevel="1" x14ac:dyDescent="0.2">
      <c r="B203" s="276">
        <v>6</v>
      </c>
      <c r="C203" s="90" t="s">
        <v>768</v>
      </c>
      <c r="D203" s="429" t="s">
        <v>991</v>
      </c>
      <c r="E203" s="170" t="s">
        <v>1005</v>
      </c>
      <c r="F203" s="112" t="s">
        <v>1281</v>
      </c>
      <c r="G203" s="19" t="s">
        <v>1082</v>
      </c>
      <c r="H203" s="385">
        <v>46.8</v>
      </c>
      <c r="I203" s="115">
        <v>331.13</v>
      </c>
      <c r="J203" s="386">
        <v>15496.88</v>
      </c>
      <c r="K203" s="77">
        <v>5.8767523906356534E-4</v>
      </c>
      <c r="L203" s="444">
        <f t="shared" si="2"/>
        <v>23</v>
      </c>
    </row>
    <row r="204" spans="2:12" s="118" customFormat="1" hidden="1" outlineLevel="1" x14ac:dyDescent="0.2">
      <c r="B204" s="276">
        <v>8</v>
      </c>
      <c r="C204" s="85" t="s">
        <v>160</v>
      </c>
      <c r="D204" s="429" t="s">
        <v>641</v>
      </c>
      <c r="E204" s="170" t="s">
        <v>1005</v>
      </c>
      <c r="F204" s="112" t="s">
        <v>1295</v>
      </c>
      <c r="G204" s="19" t="s">
        <v>173</v>
      </c>
      <c r="H204" s="385">
        <v>1</v>
      </c>
      <c r="I204" s="115">
        <v>15063.14</v>
      </c>
      <c r="J204" s="386">
        <v>15063.14</v>
      </c>
      <c r="K204" s="77">
        <v>5.7122687925233683E-4</v>
      </c>
      <c r="L204" s="444">
        <f t="shared" si="2"/>
        <v>0</v>
      </c>
    </row>
    <row r="205" spans="2:12" s="118" customFormat="1" hidden="1" outlineLevel="1" x14ac:dyDescent="0.2">
      <c r="B205" s="276">
        <v>26</v>
      </c>
      <c r="C205" s="90" t="s">
        <v>750</v>
      </c>
      <c r="D205" s="86" t="s">
        <v>469</v>
      </c>
      <c r="E205" s="170" t="s">
        <v>1005</v>
      </c>
      <c r="F205" s="112" t="s">
        <v>1497</v>
      </c>
      <c r="G205" s="19" t="s">
        <v>1082</v>
      </c>
      <c r="H205" s="233">
        <v>444.3</v>
      </c>
      <c r="I205" s="20">
        <v>33.83</v>
      </c>
      <c r="J205" s="21">
        <v>15030.67</v>
      </c>
      <c r="K205" s="77">
        <v>5.6999554655747225E-4</v>
      </c>
      <c r="L205" s="444">
        <f t="shared" si="2"/>
        <v>222</v>
      </c>
    </row>
    <row r="206" spans="2:12" s="118" customFormat="1" hidden="1" outlineLevel="1" x14ac:dyDescent="0.2">
      <c r="B206" s="276">
        <v>3</v>
      </c>
      <c r="C206" s="90" t="s">
        <v>351</v>
      </c>
      <c r="D206" s="86" t="s">
        <v>371</v>
      </c>
      <c r="E206" s="170" t="s">
        <v>1005</v>
      </c>
      <c r="F206" s="112" t="s">
        <v>1398</v>
      </c>
      <c r="G206" s="19" t="s">
        <v>26</v>
      </c>
      <c r="H206" s="233">
        <v>228</v>
      </c>
      <c r="I206" s="20">
        <v>64.760000000000005</v>
      </c>
      <c r="J206" s="21">
        <v>14765.28</v>
      </c>
      <c r="K206" s="77">
        <v>5.5993138321007072E-4</v>
      </c>
      <c r="L206" s="444">
        <f t="shared" si="2"/>
        <v>114</v>
      </c>
    </row>
    <row r="207" spans="2:12" s="118" customFormat="1" hidden="1" outlineLevel="1" x14ac:dyDescent="0.2">
      <c r="B207" s="276">
        <v>3</v>
      </c>
      <c r="C207" s="90" t="s">
        <v>609</v>
      </c>
      <c r="D207" s="86" t="s">
        <v>513</v>
      </c>
      <c r="E207" s="170" t="s">
        <v>1005</v>
      </c>
      <c r="F207" s="112" t="s">
        <v>1234</v>
      </c>
      <c r="G207" s="19" t="s">
        <v>1082</v>
      </c>
      <c r="H207" s="233">
        <v>716.87</v>
      </c>
      <c r="I207" s="20">
        <v>20.58</v>
      </c>
      <c r="J207" s="21">
        <v>14753.18</v>
      </c>
      <c r="K207" s="77">
        <v>5.5947252501457141E-4</v>
      </c>
      <c r="L207" s="444">
        <f t="shared" ref="L207:L270" si="3">ROUNDDOWN($L$13*H207,0)</f>
        <v>358</v>
      </c>
    </row>
    <row r="208" spans="2:12" s="118" customFormat="1" hidden="1" outlineLevel="1" x14ac:dyDescent="0.2">
      <c r="B208" s="276">
        <v>3</v>
      </c>
      <c r="C208" s="90" t="s">
        <v>753</v>
      </c>
      <c r="D208" s="86" t="s">
        <v>491</v>
      </c>
      <c r="E208" s="170" t="s">
        <v>1005</v>
      </c>
      <c r="F208" s="112" t="s">
        <v>1518</v>
      </c>
      <c r="G208" s="19" t="s">
        <v>1082</v>
      </c>
      <c r="H208" s="233">
        <v>1112.05</v>
      </c>
      <c r="I208" s="20">
        <v>13.11</v>
      </c>
      <c r="J208" s="21">
        <v>14578.98</v>
      </c>
      <c r="K208" s="77">
        <v>5.5286648388597822E-4</v>
      </c>
      <c r="L208" s="444">
        <f t="shared" si="3"/>
        <v>556</v>
      </c>
    </row>
    <row r="209" spans="2:12" s="118" customFormat="1" hidden="1" outlineLevel="1" x14ac:dyDescent="0.2">
      <c r="B209" s="276">
        <v>24</v>
      </c>
      <c r="C209" s="90" t="s">
        <v>315</v>
      </c>
      <c r="D209" s="86" t="s">
        <v>644</v>
      </c>
      <c r="E209" s="170" t="s">
        <v>1005</v>
      </c>
      <c r="F209" s="112" t="s">
        <v>1376</v>
      </c>
      <c r="G209" s="19" t="s">
        <v>173</v>
      </c>
      <c r="H209" s="233">
        <v>23</v>
      </c>
      <c r="I209" s="20">
        <v>629.9</v>
      </c>
      <c r="J209" s="21">
        <v>14487.7</v>
      </c>
      <c r="K209" s="77">
        <v>5.4940494867232741E-4</v>
      </c>
      <c r="L209" s="444">
        <f t="shared" si="3"/>
        <v>11</v>
      </c>
    </row>
    <row r="210" spans="2:12" s="118" customFormat="1" hidden="1" outlineLevel="1" x14ac:dyDescent="0.2">
      <c r="B210" s="276">
        <v>24</v>
      </c>
      <c r="C210" s="85" t="s">
        <v>177</v>
      </c>
      <c r="D210" s="86" t="s">
        <v>178</v>
      </c>
      <c r="E210" s="170" t="s">
        <v>1005</v>
      </c>
      <c r="F210" s="112" t="s">
        <v>1303</v>
      </c>
      <c r="G210" s="19" t="s">
        <v>26</v>
      </c>
      <c r="H210" s="233">
        <v>427</v>
      </c>
      <c r="I210" s="20">
        <v>33.89</v>
      </c>
      <c r="J210" s="21">
        <v>14471.03</v>
      </c>
      <c r="K210" s="77">
        <v>5.4877278618315601E-4</v>
      </c>
      <c r="L210" s="444">
        <f t="shared" si="3"/>
        <v>213</v>
      </c>
    </row>
    <row r="211" spans="2:12" s="118" customFormat="1" ht="25.5" hidden="1" outlineLevel="1" x14ac:dyDescent="0.2">
      <c r="B211" s="276">
        <v>3</v>
      </c>
      <c r="C211" s="90" t="s">
        <v>382</v>
      </c>
      <c r="D211" s="86" t="s">
        <v>383</v>
      </c>
      <c r="E211" s="170" t="s">
        <v>1005</v>
      </c>
      <c r="F211" s="112" t="s">
        <v>1415</v>
      </c>
      <c r="G211" s="19" t="s">
        <v>173</v>
      </c>
      <c r="H211" s="233">
        <v>67</v>
      </c>
      <c r="I211" s="20">
        <v>214.19</v>
      </c>
      <c r="J211" s="21">
        <v>14350.73</v>
      </c>
      <c r="K211" s="77">
        <v>5.4421074974360514E-4</v>
      </c>
      <c r="L211" s="444">
        <f t="shared" si="3"/>
        <v>33</v>
      </c>
    </row>
    <row r="212" spans="2:12" s="118" customFormat="1" hidden="1" outlineLevel="1" x14ac:dyDescent="0.2">
      <c r="B212" s="276">
        <v>31</v>
      </c>
      <c r="C212" s="90" t="s">
        <v>1122</v>
      </c>
      <c r="D212" s="86" t="s">
        <v>904</v>
      </c>
      <c r="E212" s="170" t="s">
        <v>1085</v>
      </c>
      <c r="F212" s="112" t="s">
        <v>1642</v>
      </c>
      <c r="G212" s="19" t="s">
        <v>32</v>
      </c>
      <c r="H212" s="233">
        <v>80.099999999999994</v>
      </c>
      <c r="I212" s="20">
        <v>178.49</v>
      </c>
      <c r="J212" s="21">
        <v>14297.05</v>
      </c>
      <c r="K212" s="77">
        <v>5.4217508793084456E-4</v>
      </c>
      <c r="L212" s="444">
        <f t="shared" si="3"/>
        <v>40</v>
      </c>
    </row>
    <row r="213" spans="2:12" s="118" customFormat="1" hidden="1" outlineLevel="1" x14ac:dyDescent="0.2">
      <c r="B213" s="276">
        <v>6</v>
      </c>
      <c r="C213" s="90" t="s">
        <v>124</v>
      </c>
      <c r="D213" s="140" t="s">
        <v>121</v>
      </c>
      <c r="E213" s="170" t="s">
        <v>1005</v>
      </c>
      <c r="F213" s="112" t="s">
        <v>1255</v>
      </c>
      <c r="G213" s="19" t="s">
        <v>26</v>
      </c>
      <c r="H213" s="233">
        <v>45.68</v>
      </c>
      <c r="I213" s="20">
        <v>308.8</v>
      </c>
      <c r="J213" s="21">
        <v>14105.98</v>
      </c>
      <c r="K213" s="77">
        <v>5.3492929988009663E-4</v>
      </c>
      <c r="L213" s="444">
        <f t="shared" si="3"/>
        <v>22</v>
      </c>
    </row>
    <row r="214" spans="2:12" s="118" customFormat="1" hidden="1" outlineLevel="1" x14ac:dyDescent="0.2">
      <c r="B214" s="276">
        <v>31</v>
      </c>
      <c r="C214" s="90" t="s">
        <v>775</v>
      </c>
      <c r="D214" s="86" t="s">
        <v>993</v>
      </c>
      <c r="E214" s="170" t="s">
        <v>1005</v>
      </c>
      <c r="F214" s="112" t="s">
        <v>1531</v>
      </c>
      <c r="G214" s="19" t="s">
        <v>173</v>
      </c>
      <c r="H214" s="233">
        <v>3</v>
      </c>
      <c r="I214" s="20">
        <v>4698.3</v>
      </c>
      <c r="J214" s="21">
        <v>14094.9</v>
      </c>
      <c r="K214" s="77">
        <v>5.3450912229281299E-4</v>
      </c>
      <c r="L214" s="444">
        <f t="shared" si="3"/>
        <v>1</v>
      </c>
    </row>
    <row r="215" spans="2:12" s="118" customFormat="1" hidden="1" outlineLevel="1" x14ac:dyDescent="0.2">
      <c r="B215" s="276">
        <v>3</v>
      </c>
      <c r="C215" s="85" t="s">
        <v>263</v>
      </c>
      <c r="D215" s="86" t="s">
        <v>264</v>
      </c>
      <c r="E215" s="170" t="s">
        <v>1005</v>
      </c>
      <c r="F215" s="112" t="s">
        <v>1347</v>
      </c>
      <c r="G215" s="19" t="s">
        <v>26</v>
      </c>
      <c r="H215" s="233">
        <v>204</v>
      </c>
      <c r="I215" s="20">
        <v>68.989999999999995</v>
      </c>
      <c r="J215" s="21">
        <v>14073.96</v>
      </c>
      <c r="K215" s="77">
        <v>5.3371503215944474E-4</v>
      </c>
      <c r="L215" s="444">
        <f t="shared" si="3"/>
        <v>102</v>
      </c>
    </row>
    <row r="216" spans="2:12" s="118" customFormat="1" hidden="1" outlineLevel="1" x14ac:dyDescent="0.2">
      <c r="B216" s="276">
        <v>66</v>
      </c>
      <c r="C216" s="90" t="s">
        <v>1105</v>
      </c>
      <c r="D216" s="86" t="s">
        <v>856</v>
      </c>
      <c r="E216" s="170" t="s">
        <v>1085</v>
      </c>
      <c r="F216" s="112" t="s">
        <v>1626</v>
      </c>
      <c r="G216" s="19" t="s">
        <v>32</v>
      </c>
      <c r="H216" s="233">
        <v>98.22</v>
      </c>
      <c r="I216" s="20">
        <v>142.29</v>
      </c>
      <c r="J216" s="21">
        <v>13975.72</v>
      </c>
      <c r="K216" s="77">
        <v>5.2998955867796947E-4</v>
      </c>
      <c r="L216" s="444">
        <f t="shared" si="3"/>
        <v>49</v>
      </c>
    </row>
    <row r="217" spans="2:12" s="118" customFormat="1" hidden="1" outlineLevel="1" x14ac:dyDescent="0.2">
      <c r="B217" s="276">
        <v>1</v>
      </c>
      <c r="C217" s="390" t="s">
        <v>439</v>
      </c>
      <c r="D217" s="135" t="s">
        <v>450</v>
      </c>
      <c r="E217" s="170" t="s">
        <v>1005</v>
      </c>
      <c r="F217" s="112" t="s">
        <v>1488</v>
      </c>
      <c r="G217" s="19" t="s">
        <v>1082</v>
      </c>
      <c r="H217" s="233">
        <v>364.43799999999999</v>
      </c>
      <c r="I217" s="20">
        <v>38.08</v>
      </c>
      <c r="J217" s="21">
        <v>13877.8</v>
      </c>
      <c r="K217" s="77">
        <v>5.2627622028926773E-4</v>
      </c>
      <c r="L217" s="444">
        <f t="shared" si="3"/>
        <v>182</v>
      </c>
    </row>
    <row r="218" spans="2:12" s="126" customFormat="1" hidden="1" outlineLevel="1" x14ac:dyDescent="0.2">
      <c r="B218" s="276">
        <v>60</v>
      </c>
      <c r="C218" s="90" t="s">
        <v>1588</v>
      </c>
      <c r="D218" s="107" t="s">
        <v>996</v>
      </c>
      <c r="E218" s="170" t="s">
        <v>1005</v>
      </c>
      <c r="F218" s="112" t="s">
        <v>1614</v>
      </c>
      <c r="G218" s="19" t="s">
        <v>26</v>
      </c>
      <c r="H218" s="233">
        <v>236.61</v>
      </c>
      <c r="I218" s="20">
        <v>58.39</v>
      </c>
      <c r="J218" s="21">
        <v>13815.66</v>
      </c>
      <c r="K218" s="77">
        <v>5.2391973696130694E-4</v>
      </c>
      <c r="L218" s="444">
        <f t="shared" si="3"/>
        <v>118</v>
      </c>
    </row>
    <row r="219" spans="2:12" s="126" customFormat="1" ht="25.5" hidden="1" outlineLevel="1" x14ac:dyDescent="0.2">
      <c r="B219" s="276">
        <v>173</v>
      </c>
      <c r="C219" s="175" t="s">
        <v>251</v>
      </c>
      <c r="D219" s="34" t="s">
        <v>252</v>
      </c>
      <c r="E219" s="170" t="s">
        <v>1005</v>
      </c>
      <c r="F219" s="112" t="s">
        <v>1341</v>
      </c>
      <c r="G219" s="19" t="s">
        <v>173</v>
      </c>
      <c r="H219" s="233">
        <v>66</v>
      </c>
      <c r="I219" s="20">
        <v>205.88</v>
      </c>
      <c r="J219" s="21">
        <v>13588.08</v>
      </c>
      <c r="K219" s="77">
        <v>5.1528941066942841E-4</v>
      </c>
      <c r="L219" s="444">
        <f t="shared" si="3"/>
        <v>33</v>
      </c>
    </row>
    <row r="220" spans="2:12" s="118" customFormat="1" hidden="1" outlineLevel="1" x14ac:dyDescent="0.2">
      <c r="B220" s="276">
        <v>136</v>
      </c>
      <c r="C220" s="181" t="s">
        <v>1601</v>
      </c>
      <c r="D220" s="32" t="s">
        <v>308</v>
      </c>
      <c r="E220" s="170" t="s">
        <v>1005</v>
      </c>
      <c r="F220" s="112" t="s">
        <v>1372</v>
      </c>
      <c r="G220" s="19" t="s">
        <v>831</v>
      </c>
      <c r="H220" s="233">
        <v>5</v>
      </c>
      <c r="I220" s="20">
        <v>2702.14</v>
      </c>
      <c r="J220" s="21">
        <v>13510.7</v>
      </c>
      <c r="K220" s="77">
        <v>5.1235499354812801E-4</v>
      </c>
      <c r="L220" s="444">
        <f t="shared" si="3"/>
        <v>2</v>
      </c>
    </row>
    <row r="221" spans="2:12" s="118" customFormat="1" ht="25.5" hidden="1" outlineLevel="1" x14ac:dyDescent="0.2">
      <c r="B221" s="276">
        <v>156</v>
      </c>
      <c r="C221" s="180" t="s">
        <v>774</v>
      </c>
      <c r="D221" s="25" t="s">
        <v>1602</v>
      </c>
      <c r="E221" s="170" t="s">
        <v>1593</v>
      </c>
      <c r="F221" s="112" t="s">
        <v>1592</v>
      </c>
      <c r="G221" s="19" t="s">
        <v>1195</v>
      </c>
      <c r="H221" s="233">
        <v>693.75</v>
      </c>
      <c r="I221" s="20">
        <v>19.46</v>
      </c>
      <c r="J221" s="21">
        <v>13500.38</v>
      </c>
      <c r="K221" s="77">
        <v>5.119636368061814E-4</v>
      </c>
      <c r="L221" s="444">
        <f t="shared" si="3"/>
        <v>346</v>
      </c>
    </row>
    <row r="222" spans="2:12" s="126" customFormat="1" hidden="1" outlineLevel="1" x14ac:dyDescent="0.2">
      <c r="B222" s="276">
        <v>204</v>
      </c>
      <c r="C222" s="177" t="s">
        <v>569</v>
      </c>
      <c r="D222" s="411" t="s">
        <v>938</v>
      </c>
      <c r="E222" s="170" t="s">
        <v>1085</v>
      </c>
      <c r="F222" s="112" t="s">
        <v>1179</v>
      </c>
      <c r="G222" s="19" t="s">
        <v>173</v>
      </c>
      <c r="H222" s="330">
        <v>15</v>
      </c>
      <c r="I222" s="20">
        <v>894.69</v>
      </c>
      <c r="J222" s="21">
        <v>13420.35</v>
      </c>
      <c r="K222" s="77">
        <v>5.0892872594785019E-4</v>
      </c>
      <c r="L222" s="444">
        <f t="shared" si="3"/>
        <v>7</v>
      </c>
    </row>
    <row r="223" spans="2:12" s="126" customFormat="1" hidden="1" outlineLevel="1" x14ac:dyDescent="0.2">
      <c r="B223" s="276">
        <v>51</v>
      </c>
      <c r="C223" s="180" t="s">
        <v>773</v>
      </c>
      <c r="D223" s="25" t="s">
        <v>589</v>
      </c>
      <c r="E223" s="170" t="s">
        <v>1005</v>
      </c>
      <c r="F223" s="112" t="s">
        <v>1199</v>
      </c>
      <c r="G223" s="19" t="s">
        <v>1200</v>
      </c>
      <c r="H223" s="233">
        <v>13875</v>
      </c>
      <c r="I223" s="20">
        <v>0.96</v>
      </c>
      <c r="J223" s="21">
        <v>13320</v>
      </c>
      <c r="K223" s="77">
        <v>5.0512323669839939E-4</v>
      </c>
      <c r="L223" s="444">
        <f t="shared" si="3"/>
        <v>6937</v>
      </c>
    </row>
    <row r="224" spans="2:12" hidden="1" outlineLevel="1" x14ac:dyDescent="0.2">
      <c r="B224" s="276">
        <v>3</v>
      </c>
      <c r="C224" s="84" t="s">
        <v>243</v>
      </c>
      <c r="D224" s="32" t="s">
        <v>244</v>
      </c>
      <c r="E224" s="170" t="s">
        <v>1005</v>
      </c>
      <c r="F224" s="112" t="s">
        <v>1337</v>
      </c>
      <c r="G224" s="19" t="s">
        <v>173</v>
      </c>
      <c r="H224" s="233">
        <v>31</v>
      </c>
      <c r="I224" s="20">
        <v>429.22</v>
      </c>
      <c r="J224" s="21">
        <v>13305.82</v>
      </c>
      <c r="K224" s="77">
        <v>5.0458550039987203E-4</v>
      </c>
      <c r="L224" s="444">
        <f t="shared" si="3"/>
        <v>15</v>
      </c>
    </row>
    <row r="225" spans="2:12" s="118" customFormat="1" hidden="1" outlineLevel="1" x14ac:dyDescent="0.2">
      <c r="B225" s="276">
        <v>16</v>
      </c>
      <c r="C225" s="177" t="s">
        <v>647</v>
      </c>
      <c r="D225" s="428">
        <v>200308</v>
      </c>
      <c r="E225" s="170" t="s">
        <v>1152</v>
      </c>
      <c r="F225" s="112" t="s">
        <v>1021</v>
      </c>
      <c r="G225" s="19" t="s">
        <v>29</v>
      </c>
      <c r="H225" s="330">
        <v>30</v>
      </c>
      <c r="I225" s="115">
        <v>429.52</v>
      </c>
      <c r="J225" s="386">
        <v>12885.6</v>
      </c>
      <c r="K225" s="77">
        <v>4.8864984825832541E-4</v>
      </c>
      <c r="L225" s="444">
        <f t="shared" si="3"/>
        <v>15</v>
      </c>
    </row>
    <row r="226" spans="2:12" s="118" customFormat="1" hidden="1" outlineLevel="1" x14ac:dyDescent="0.2">
      <c r="B226" s="276">
        <v>21</v>
      </c>
      <c r="C226" s="177" t="s">
        <v>648</v>
      </c>
      <c r="D226" s="428">
        <v>200308</v>
      </c>
      <c r="E226" s="170" t="s">
        <v>1152</v>
      </c>
      <c r="F226" s="112" t="s">
        <v>1020</v>
      </c>
      <c r="G226" s="19" t="s">
        <v>29</v>
      </c>
      <c r="H226" s="330">
        <v>30</v>
      </c>
      <c r="I226" s="115">
        <v>429.52</v>
      </c>
      <c r="J226" s="386">
        <v>12885.6</v>
      </c>
      <c r="K226" s="77">
        <v>4.8864984825832541E-4</v>
      </c>
      <c r="L226" s="444">
        <f t="shared" si="3"/>
        <v>15</v>
      </c>
    </row>
    <row r="227" spans="2:12" s="126" customFormat="1" hidden="1" outlineLevel="1" x14ac:dyDescent="0.2">
      <c r="B227" s="276">
        <v>8</v>
      </c>
      <c r="C227" s="84" t="s">
        <v>1065</v>
      </c>
      <c r="D227" s="32" t="s">
        <v>280</v>
      </c>
      <c r="E227" s="170" t="s">
        <v>1005</v>
      </c>
      <c r="F227" s="112" t="s">
        <v>1358</v>
      </c>
      <c r="G227" s="19" t="s">
        <v>173</v>
      </c>
      <c r="H227" s="233">
        <v>20</v>
      </c>
      <c r="I227" s="20">
        <v>642.17999999999995</v>
      </c>
      <c r="J227" s="21">
        <v>12843.6</v>
      </c>
      <c r="K227" s="77">
        <v>4.8705711733179895E-4</v>
      </c>
      <c r="L227" s="444">
        <f t="shared" si="3"/>
        <v>10</v>
      </c>
    </row>
    <row r="228" spans="2:12" hidden="1" outlineLevel="1" x14ac:dyDescent="0.2">
      <c r="B228" s="276">
        <v>1000</v>
      </c>
      <c r="C228" s="177" t="s">
        <v>638</v>
      </c>
      <c r="D228" s="388" t="s">
        <v>886</v>
      </c>
      <c r="E228" s="170" t="s">
        <v>1085</v>
      </c>
      <c r="F228" s="112" t="s">
        <v>1379</v>
      </c>
      <c r="G228" s="19" t="s">
        <v>831</v>
      </c>
      <c r="H228" s="233">
        <v>2</v>
      </c>
      <c r="I228" s="20">
        <v>6401.92</v>
      </c>
      <c r="J228" s="21">
        <v>12803.84</v>
      </c>
      <c r="K228" s="77">
        <v>4.8554933205468724E-4</v>
      </c>
      <c r="L228" s="444">
        <f t="shared" si="3"/>
        <v>1</v>
      </c>
    </row>
    <row r="229" spans="2:12" s="118" customFormat="1" hidden="1" outlineLevel="1" x14ac:dyDescent="0.2">
      <c r="B229" s="276">
        <v>20</v>
      </c>
      <c r="C229" s="84" t="s">
        <v>82</v>
      </c>
      <c r="D229" s="324" t="s">
        <v>966</v>
      </c>
      <c r="E229" s="170" t="s">
        <v>1005</v>
      </c>
      <c r="F229" s="112" t="s">
        <v>1198</v>
      </c>
      <c r="G229" s="19" t="s">
        <v>1195</v>
      </c>
      <c r="H229" s="233">
        <v>813.4965680911555</v>
      </c>
      <c r="I229" s="20">
        <v>15.66</v>
      </c>
      <c r="J229" s="21">
        <v>12739.36</v>
      </c>
      <c r="K229" s="77">
        <v>4.8310411086081992E-4</v>
      </c>
      <c r="L229" s="444">
        <f t="shared" si="3"/>
        <v>406</v>
      </c>
    </row>
    <row r="230" spans="2:12" s="118" customFormat="1" ht="25.5" hidden="1" outlineLevel="1" x14ac:dyDescent="0.2">
      <c r="B230" s="276">
        <v>20</v>
      </c>
      <c r="C230" s="181" t="s">
        <v>1121</v>
      </c>
      <c r="D230" s="32" t="s">
        <v>836</v>
      </c>
      <c r="E230" s="170" t="s">
        <v>1085</v>
      </c>
      <c r="F230" s="112" t="s">
        <v>1641</v>
      </c>
      <c r="G230" s="19" t="s">
        <v>5</v>
      </c>
      <c r="H230" s="233">
        <v>592</v>
      </c>
      <c r="I230" s="20">
        <v>21.24</v>
      </c>
      <c r="J230" s="21">
        <v>12574.08</v>
      </c>
      <c r="K230" s="77">
        <v>4.7683633544328899E-4</v>
      </c>
      <c r="L230" s="444">
        <f t="shared" si="3"/>
        <v>296</v>
      </c>
    </row>
    <row r="231" spans="2:12" s="118" customFormat="1" hidden="1" outlineLevel="1" x14ac:dyDescent="0.2">
      <c r="B231" s="276">
        <v>185</v>
      </c>
      <c r="C231" s="177" t="s">
        <v>574</v>
      </c>
      <c r="D231" s="411" t="s">
        <v>937</v>
      </c>
      <c r="E231" s="170" t="s">
        <v>1085</v>
      </c>
      <c r="F231" s="112" t="s">
        <v>1016</v>
      </c>
      <c r="G231" s="19" t="s">
        <v>173</v>
      </c>
      <c r="H231" s="330">
        <v>6</v>
      </c>
      <c r="I231" s="20">
        <v>2080.0500000000002</v>
      </c>
      <c r="J231" s="21">
        <v>12480.3</v>
      </c>
      <c r="K231" s="77">
        <v>4.7327999481734483E-4</v>
      </c>
      <c r="L231" s="444">
        <f t="shared" si="3"/>
        <v>3</v>
      </c>
    </row>
    <row r="232" spans="2:12" s="118" customFormat="1" hidden="1" outlineLevel="1" x14ac:dyDescent="0.2">
      <c r="B232" s="276">
        <v>25</v>
      </c>
      <c r="C232" s="181" t="s">
        <v>1098</v>
      </c>
      <c r="D232" s="32" t="s">
        <v>817</v>
      </c>
      <c r="E232" s="170" t="s">
        <v>1085</v>
      </c>
      <c r="F232" s="112" t="s">
        <v>1606</v>
      </c>
      <c r="G232" s="19" t="s">
        <v>32</v>
      </c>
      <c r="H232" s="233">
        <v>1174.1600000000001</v>
      </c>
      <c r="I232" s="20">
        <v>10.55</v>
      </c>
      <c r="J232" s="21">
        <v>12387.39</v>
      </c>
      <c r="K232" s="77">
        <v>4.6975664647487872E-4</v>
      </c>
      <c r="L232" s="444">
        <f t="shared" si="3"/>
        <v>587</v>
      </c>
    </row>
    <row r="233" spans="2:12" s="126" customFormat="1" hidden="1" outlineLevel="1" x14ac:dyDescent="0.2">
      <c r="B233" s="276">
        <v>3</v>
      </c>
      <c r="C233" s="84" t="s">
        <v>181</v>
      </c>
      <c r="D233" s="32" t="s">
        <v>182</v>
      </c>
      <c r="E233" s="170" t="s">
        <v>1005</v>
      </c>
      <c r="F233" s="112" t="s">
        <v>1305</v>
      </c>
      <c r="G233" s="19" t="s">
        <v>26</v>
      </c>
      <c r="H233" s="233">
        <v>261</v>
      </c>
      <c r="I233" s="20">
        <v>47.31</v>
      </c>
      <c r="J233" s="21">
        <v>12347.91</v>
      </c>
      <c r="K233" s="77">
        <v>4.6825947940394385E-4</v>
      </c>
      <c r="L233" s="444">
        <f t="shared" si="3"/>
        <v>130</v>
      </c>
    </row>
    <row r="234" spans="2:12" s="126" customFormat="1" hidden="1" outlineLevel="1" x14ac:dyDescent="0.2">
      <c r="B234" s="276">
        <v>20</v>
      </c>
      <c r="C234" s="177" t="s">
        <v>781</v>
      </c>
      <c r="D234" s="29" t="s">
        <v>156</v>
      </c>
      <c r="E234" s="171" t="s">
        <v>1005</v>
      </c>
      <c r="F234" s="172" t="s">
        <v>1290</v>
      </c>
      <c r="G234" s="30" t="s">
        <v>26</v>
      </c>
      <c r="H234" s="233">
        <v>106.75</v>
      </c>
      <c r="I234" s="20">
        <v>113.69</v>
      </c>
      <c r="J234" s="21">
        <v>12136.41</v>
      </c>
      <c r="K234" s="77">
        <v>4.602389415239355E-4</v>
      </c>
      <c r="L234" s="444">
        <f t="shared" si="3"/>
        <v>53</v>
      </c>
    </row>
    <row r="235" spans="2:12" s="126" customFormat="1" ht="25.5" hidden="1" outlineLevel="1" x14ac:dyDescent="0.2">
      <c r="B235" s="276">
        <v>683</v>
      </c>
      <c r="C235" s="310" t="s">
        <v>1006</v>
      </c>
      <c r="D235" s="416" t="s">
        <v>832</v>
      </c>
      <c r="E235" s="170" t="s">
        <v>1085</v>
      </c>
      <c r="F235" s="112" t="s">
        <v>1193</v>
      </c>
      <c r="G235" s="19" t="s">
        <v>32</v>
      </c>
      <c r="H235" s="385">
        <v>26.856000000000002</v>
      </c>
      <c r="I235" s="115">
        <v>446.22</v>
      </c>
      <c r="J235" s="386">
        <v>11983.68</v>
      </c>
      <c r="K235" s="77">
        <v>4.5444708927611669E-4</v>
      </c>
      <c r="L235" s="444">
        <f t="shared" si="3"/>
        <v>13</v>
      </c>
    </row>
    <row r="236" spans="2:12" s="126" customFormat="1" ht="25.5" hidden="1" outlineLevel="1" x14ac:dyDescent="0.2">
      <c r="B236" s="276">
        <v>335</v>
      </c>
      <c r="C236" s="181" t="s">
        <v>1129</v>
      </c>
      <c r="D236" s="32" t="s">
        <v>837</v>
      </c>
      <c r="E236" s="170" t="s">
        <v>1085</v>
      </c>
      <c r="F236" s="112" t="s">
        <v>1648</v>
      </c>
      <c r="G236" s="19" t="s">
        <v>5</v>
      </c>
      <c r="H236" s="233">
        <v>1169</v>
      </c>
      <c r="I236" s="20">
        <v>10.220000000000001</v>
      </c>
      <c r="J236" s="21">
        <v>11947.18</v>
      </c>
      <c r="K236" s="77">
        <v>4.5306293025663535E-4</v>
      </c>
      <c r="L236" s="444">
        <f t="shared" si="3"/>
        <v>584</v>
      </c>
    </row>
    <row r="237" spans="2:12" s="126" customFormat="1" hidden="1" outlineLevel="1" x14ac:dyDescent="0.2">
      <c r="B237" s="276">
        <v>20</v>
      </c>
      <c r="C237" s="84" t="s">
        <v>193</v>
      </c>
      <c r="D237" s="33" t="s">
        <v>194</v>
      </c>
      <c r="E237" s="170" t="s">
        <v>1005</v>
      </c>
      <c r="F237" s="112" t="s">
        <v>1311</v>
      </c>
      <c r="G237" s="19" t="s">
        <v>173</v>
      </c>
      <c r="H237" s="233">
        <v>78</v>
      </c>
      <c r="I237" s="20">
        <v>150.04</v>
      </c>
      <c r="J237" s="21">
        <v>11703.12</v>
      </c>
      <c r="K237" s="77">
        <v>4.4380764668691978E-4</v>
      </c>
      <c r="L237" s="444">
        <f t="shared" si="3"/>
        <v>39</v>
      </c>
    </row>
    <row r="238" spans="2:12" s="126" customFormat="1" hidden="1" outlineLevel="1" x14ac:dyDescent="0.2">
      <c r="B238" s="276">
        <v>1</v>
      </c>
      <c r="C238" s="177" t="s">
        <v>28</v>
      </c>
      <c r="D238" s="432">
        <v>90781</v>
      </c>
      <c r="E238" s="171" t="s">
        <v>1151</v>
      </c>
      <c r="F238" s="172" t="s">
        <v>1172</v>
      </c>
      <c r="G238" s="30" t="s">
        <v>29</v>
      </c>
      <c r="H238" s="332">
        <v>200</v>
      </c>
      <c r="I238" s="20">
        <v>57.29</v>
      </c>
      <c r="J238" s="21">
        <v>11458</v>
      </c>
      <c r="K238" s="77">
        <v>4.345121656223919E-4</v>
      </c>
      <c r="L238" s="444">
        <f t="shared" si="3"/>
        <v>100</v>
      </c>
    </row>
    <row r="239" spans="2:12" s="118" customFormat="1" hidden="1" outlineLevel="1" x14ac:dyDescent="0.2">
      <c r="B239" s="276">
        <v>2</v>
      </c>
      <c r="C239" s="154" t="s">
        <v>466</v>
      </c>
      <c r="D239" s="329" t="s">
        <v>471</v>
      </c>
      <c r="E239" s="170" t="s">
        <v>1005</v>
      </c>
      <c r="F239" s="112" t="s">
        <v>1502</v>
      </c>
      <c r="G239" s="19" t="s">
        <v>1082</v>
      </c>
      <c r="H239" s="233">
        <v>93.75</v>
      </c>
      <c r="I239" s="20">
        <v>122.15</v>
      </c>
      <c r="J239" s="21">
        <v>11451.56</v>
      </c>
      <c r="K239" s="77">
        <v>4.3426794688032448E-4</v>
      </c>
      <c r="L239" s="444">
        <f t="shared" si="3"/>
        <v>46</v>
      </c>
    </row>
    <row r="240" spans="2:12" s="118" customFormat="1" ht="25.5" hidden="1" outlineLevel="1" x14ac:dyDescent="0.2">
      <c r="B240" s="276">
        <v>1</v>
      </c>
      <c r="C240" s="90" t="s">
        <v>490</v>
      </c>
      <c r="D240" s="135" t="s">
        <v>1004</v>
      </c>
      <c r="E240" s="171" t="s">
        <v>1005</v>
      </c>
      <c r="F240" s="172" t="s">
        <v>1087</v>
      </c>
      <c r="G240" s="30" t="s">
        <v>1082</v>
      </c>
      <c r="H240" s="233">
        <v>92.1</v>
      </c>
      <c r="I240" s="20">
        <v>124.27</v>
      </c>
      <c r="J240" s="21">
        <v>11445.27</v>
      </c>
      <c r="K240" s="77">
        <v>4.3402941646299468E-4</v>
      </c>
      <c r="L240" s="444">
        <f t="shared" si="3"/>
        <v>46</v>
      </c>
    </row>
    <row r="241" spans="1:12" s="118" customFormat="1" hidden="1" outlineLevel="1" x14ac:dyDescent="0.2">
      <c r="A241" s="122" t="s">
        <v>1051</v>
      </c>
      <c r="B241" s="276">
        <v>25.260000000000005</v>
      </c>
      <c r="C241" s="83" t="s">
        <v>719</v>
      </c>
      <c r="D241" s="243" t="s">
        <v>694</v>
      </c>
      <c r="E241" s="244" t="s">
        <v>1005</v>
      </c>
      <c r="F241" s="245" t="s">
        <v>1464</v>
      </c>
      <c r="G241" s="246" t="s">
        <v>26</v>
      </c>
      <c r="H241" s="233">
        <v>68.459999999999994</v>
      </c>
      <c r="I241" s="247">
        <v>166.57</v>
      </c>
      <c r="J241" s="248">
        <v>11403.38</v>
      </c>
      <c r="K241" s="77">
        <v>4.3244085697460909E-4</v>
      </c>
      <c r="L241" s="444">
        <f t="shared" si="3"/>
        <v>34</v>
      </c>
    </row>
    <row r="242" spans="1:12" s="118" customFormat="1" hidden="1" outlineLevel="1" x14ac:dyDescent="0.2">
      <c r="A242" s="122" t="s">
        <v>1051</v>
      </c>
      <c r="B242" s="276">
        <v>67</v>
      </c>
      <c r="C242" s="76" t="s">
        <v>99</v>
      </c>
      <c r="D242" s="403" t="s">
        <v>100</v>
      </c>
      <c r="E242" s="250" t="s">
        <v>1005</v>
      </c>
      <c r="F242" s="251" t="s">
        <v>1242</v>
      </c>
      <c r="G242" s="23" t="s">
        <v>1082</v>
      </c>
      <c r="H242" s="88">
        <v>1231.4898999999996</v>
      </c>
      <c r="I242" s="130">
        <v>9.18</v>
      </c>
      <c r="J242" s="442">
        <v>11305.08</v>
      </c>
      <c r="K242" s="77">
        <v>4.2871310816323878E-4</v>
      </c>
      <c r="L242" s="444">
        <f t="shared" si="3"/>
        <v>615</v>
      </c>
    </row>
    <row r="243" spans="1:12" s="118" customFormat="1" hidden="1" outlineLevel="1" x14ac:dyDescent="0.2">
      <c r="A243" s="122" t="s">
        <v>1051</v>
      </c>
      <c r="B243" s="276">
        <v>9</v>
      </c>
      <c r="C243" s="83" t="s">
        <v>1069</v>
      </c>
      <c r="D243" s="33" t="s">
        <v>982</v>
      </c>
      <c r="E243" s="250" t="s">
        <v>1005</v>
      </c>
      <c r="F243" s="251" t="s">
        <v>1378</v>
      </c>
      <c r="G243" s="23" t="s">
        <v>26</v>
      </c>
      <c r="H243" s="233">
        <v>5.4</v>
      </c>
      <c r="I243" s="24">
        <v>2089.67</v>
      </c>
      <c r="J243" s="252">
        <v>11284.22</v>
      </c>
      <c r="K243" s="77">
        <v>4.2792205180306391E-4</v>
      </c>
      <c r="L243" s="444">
        <f t="shared" si="3"/>
        <v>2</v>
      </c>
    </row>
    <row r="244" spans="1:12" s="118" customFormat="1" hidden="1" outlineLevel="1" x14ac:dyDescent="0.2">
      <c r="B244" s="276">
        <v>3</v>
      </c>
      <c r="C244" s="83" t="s">
        <v>1055</v>
      </c>
      <c r="D244" s="22" t="s">
        <v>977</v>
      </c>
      <c r="E244" s="250" t="s">
        <v>1005</v>
      </c>
      <c r="F244" s="251" t="s">
        <v>1275</v>
      </c>
      <c r="G244" s="23" t="s">
        <v>26</v>
      </c>
      <c r="H244" s="233">
        <v>37.5</v>
      </c>
      <c r="I244" s="24">
        <v>300.43</v>
      </c>
      <c r="J244" s="252">
        <v>11266.13</v>
      </c>
      <c r="K244" s="77">
        <v>4.2723603983971004E-4</v>
      </c>
      <c r="L244" s="444">
        <f t="shared" si="3"/>
        <v>18</v>
      </c>
    </row>
    <row r="245" spans="1:12" s="118" customFormat="1" hidden="1" outlineLevel="1" x14ac:dyDescent="0.2">
      <c r="A245" s="122" t="s">
        <v>1051</v>
      </c>
      <c r="B245" s="276">
        <v>2</v>
      </c>
      <c r="C245" s="80" t="s">
        <v>105</v>
      </c>
      <c r="D245" s="22" t="s">
        <v>974</v>
      </c>
      <c r="E245" s="250" t="s">
        <v>1005</v>
      </c>
      <c r="F245" s="251" t="s">
        <v>1245</v>
      </c>
      <c r="G245" s="23" t="s">
        <v>173</v>
      </c>
      <c r="H245" s="233">
        <v>5</v>
      </c>
      <c r="I245" s="24">
        <v>2246.65</v>
      </c>
      <c r="J245" s="252">
        <v>11233.25</v>
      </c>
      <c r="K245" s="77">
        <v>4.2598915905722935E-4</v>
      </c>
      <c r="L245" s="444">
        <f t="shared" si="3"/>
        <v>2</v>
      </c>
    </row>
    <row r="246" spans="1:12" s="118" customFormat="1" hidden="1" outlineLevel="1" x14ac:dyDescent="0.2">
      <c r="A246" s="122" t="s">
        <v>1051</v>
      </c>
      <c r="B246" s="276">
        <v>2</v>
      </c>
      <c r="C246" s="83" t="s">
        <v>1124</v>
      </c>
      <c r="D246" s="33" t="s">
        <v>907</v>
      </c>
      <c r="E246" s="250" t="s">
        <v>1085</v>
      </c>
      <c r="F246" s="251" t="s">
        <v>1644</v>
      </c>
      <c r="G246" s="23" t="s">
        <v>5</v>
      </c>
      <c r="H246" s="233">
        <v>1703</v>
      </c>
      <c r="I246" s="24">
        <v>6.52</v>
      </c>
      <c r="J246" s="252">
        <v>11103.56</v>
      </c>
      <c r="K246" s="77">
        <v>4.2107103348910501E-4</v>
      </c>
      <c r="L246" s="444">
        <f t="shared" si="3"/>
        <v>851</v>
      </c>
    </row>
    <row r="247" spans="1:12" s="118" customFormat="1" ht="25.5" hidden="1" outlineLevel="1" x14ac:dyDescent="0.2">
      <c r="A247" s="122" t="s">
        <v>1051</v>
      </c>
      <c r="B247" s="276">
        <v>5</v>
      </c>
      <c r="C247" s="81" t="s">
        <v>824</v>
      </c>
      <c r="D247" s="285" t="s">
        <v>292</v>
      </c>
      <c r="E247" s="253" t="s">
        <v>1005</v>
      </c>
      <c r="F247" s="254" t="s">
        <v>1294</v>
      </c>
      <c r="G247" s="255" t="s">
        <v>1082</v>
      </c>
      <c r="H247" s="233">
        <v>442.16</v>
      </c>
      <c r="I247" s="256">
        <v>25.03</v>
      </c>
      <c r="J247" s="257">
        <v>11067.26</v>
      </c>
      <c r="K247" s="77">
        <v>4.1969445890260718E-4</v>
      </c>
      <c r="L247" s="444">
        <f t="shared" si="3"/>
        <v>221</v>
      </c>
    </row>
    <row r="248" spans="1:12" hidden="1" outlineLevel="1" x14ac:dyDescent="0.2">
      <c r="B248" s="276">
        <v>2</v>
      </c>
      <c r="C248" s="83" t="s">
        <v>354</v>
      </c>
      <c r="D248" s="31" t="s">
        <v>375</v>
      </c>
      <c r="E248" s="170" t="s">
        <v>1005</v>
      </c>
      <c r="F248" s="112" t="s">
        <v>1400</v>
      </c>
      <c r="G248" s="19" t="s">
        <v>26</v>
      </c>
      <c r="H248" s="233">
        <v>89</v>
      </c>
      <c r="I248" s="20">
        <v>120.64</v>
      </c>
      <c r="J248" s="21">
        <v>10736.96</v>
      </c>
      <c r="K248" s="77">
        <v>4.0716876783042382E-4</v>
      </c>
      <c r="L248" s="444">
        <f t="shared" si="3"/>
        <v>44</v>
      </c>
    </row>
    <row r="249" spans="1:12" s="118" customFormat="1" hidden="1" outlineLevel="1" x14ac:dyDescent="0.2">
      <c r="B249" s="276">
        <v>2</v>
      </c>
      <c r="C249" s="81" t="s">
        <v>628</v>
      </c>
      <c r="D249" s="33" t="s">
        <v>522</v>
      </c>
      <c r="E249" s="170" t="s">
        <v>1005</v>
      </c>
      <c r="F249" s="112" t="s">
        <v>1560</v>
      </c>
      <c r="G249" s="19" t="s">
        <v>173</v>
      </c>
      <c r="H249" s="233">
        <v>2</v>
      </c>
      <c r="I249" s="20">
        <v>5361.76</v>
      </c>
      <c r="J249" s="21">
        <v>10723.52</v>
      </c>
      <c r="K249" s="77">
        <v>4.0665909393393542E-4</v>
      </c>
      <c r="L249" s="444">
        <f t="shared" si="3"/>
        <v>1</v>
      </c>
    </row>
    <row r="250" spans="1:12" s="118" customFormat="1" hidden="1" outlineLevel="1" x14ac:dyDescent="0.2">
      <c r="A250" s="122" t="s">
        <v>1051</v>
      </c>
      <c r="B250" s="276">
        <v>15</v>
      </c>
      <c r="C250" s="76" t="s">
        <v>570</v>
      </c>
      <c r="D250" s="22" t="s">
        <v>939</v>
      </c>
      <c r="E250" s="170" t="s">
        <v>1085</v>
      </c>
      <c r="F250" s="112" t="s">
        <v>1180</v>
      </c>
      <c r="G250" s="19" t="s">
        <v>173</v>
      </c>
      <c r="H250" s="330">
        <v>11</v>
      </c>
      <c r="I250" s="20">
        <v>963.21</v>
      </c>
      <c r="J250" s="21">
        <v>10595.31</v>
      </c>
      <c r="K250" s="77">
        <v>4.017970931698887E-4</v>
      </c>
      <c r="L250" s="444">
        <f t="shared" si="3"/>
        <v>5</v>
      </c>
    </row>
    <row r="251" spans="1:12" s="118" customFormat="1" hidden="1" outlineLevel="1" x14ac:dyDescent="0.2">
      <c r="B251" s="276">
        <v>23</v>
      </c>
      <c r="C251" s="109" t="s">
        <v>441</v>
      </c>
      <c r="D251" s="33" t="s">
        <v>452</v>
      </c>
      <c r="E251" s="170" t="s">
        <v>1005</v>
      </c>
      <c r="F251" s="112" t="s">
        <v>860</v>
      </c>
      <c r="G251" s="19" t="s">
        <v>1082</v>
      </c>
      <c r="H251" s="233">
        <v>364.43799999999999</v>
      </c>
      <c r="I251" s="20">
        <v>29.03</v>
      </c>
      <c r="J251" s="21">
        <v>10579.64</v>
      </c>
      <c r="K251" s="77">
        <v>4.0120285284563463E-4</v>
      </c>
      <c r="L251" s="444">
        <f t="shared" si="3"/>
        <v>182</v>
      </c>
    </row>
    <row r="252" spans="1:12" s="118" customFormat="1" ht="38.25" hidden="1" outlineLevel="1" x14ac:dyDescent="0.2">
      <c r="B252" s="276">
        <v>12</v>
      </c>
      <c r="C252" s="83" t="s">
        <v>611</v>
      </c>
      <c r="D252" s="33">
        <v>83659</v>
      </c>
      <c r="E252" s="170" t="s">
        <v>1151</v>
      </c>
      <c r="F252" s="112" t="s">
        <v>1536</v>
      </c>
      <c r="G252" s="19" t="s">
        <v>173</v>
      </c>
      <c r="H252" s="233">
        <v>10</v>
      </c>
      <c r="I252" s="20">
        <v>1024.6300000000001</v>
      </c>
      <c r="J252" s="21">
        <v>10246.299999999999</v>
      </c>
      <c r="K252" s="77">
        <v>3.8856187839210276E-4</v>
      </c>
      <c r="L252" s="444">
        <f t="shared" si="3"/>
        <v>5</v>
      </c>
    </row>
    <row r="253" spans="1:12" s="118" customFormat="1" hidden="1" outlineLevel="1" x14ac:dyDescent="0.2">
      <c r="B253" s="276">
        <v>5.4</v>
      </c>
      <c r="C253" s="83" t="s">
        <v>349</v>
      </c>
      <c r="D253" s="106" t="s">
        <v>369</v>
      </c>
      <c r="E253" s="170" t="s">
        <v>1005</v>
      </c>
      <c r="F253" s="112" t="s">
        <v>1397</v>
      </c>
      <c r="G253" s="19" t="s">
        <v>26</v>
      </c>
      <c r="H253" s="233">
        <v>184</v>
      </c>
      <c r="I253" s="20">
        <v>55.41</v>
      </c>
      <c r="J253" s="21">
        <v>10195.44</v>
      </c>
      <c r="K253" s="77">
        <v>3.8663315708440906E-4</v>
      </c>
      <c r="L253" s="444">
        <f t="shared" si="3"/>
        <v>92</v>
      </c>
    </row>
    <row r="254" spans="1:12" hidden="1" outlineLevel="1" x14ac:dyDescent="0.2">
      <c r="B254" s="276">
        <v>2</v>
      </c>
      <c r="C254" s="83" t="s">
        <v>122</v>
      </c>
      <c r="D254" s="18" t="s">
        <v>119</v>
      </c>
      <c r="E254" s="170" t="s">
        <v>1005</v>
      </c>
      <c r="F254" s="112" t="s">
        <v>1254</v>
      </c>
      <c r="G254" s="19" t="s">
        <v>26</v>
      </c>
      <c r="H254" s="233">
        <v>11.1</v>
      </c>
      <c r="I254" s="20">
        <v>909.81</v>
      </c>
      <c r="J254" s="21">
        <v>10098.89</v>
      </c>
      <c r="K254" s="77">
        <v>3.8297177206164402E-4</v>
      </c>
      <c r="L254" s="444">
        <f t="shared" si="3"/>
        <v>5</v>
      </c>
    </row>
    <row r="255" spans="1:12" ht="12.75" hidden="1" customHeight="1" outlineLevel="1" x14ac:dyDescent="0.2">
      <c r="B255" s="276">
        <v>5.05</v>
      </c>
      <c r="C255" s="81" t="s">
        <v>1141</v>
      </c>
      <c r="D255" s="33" t="s">
        <v>828</v>
      </c>
      <c r="E255" s="170" t="s">
        <v>1085</v>
      </c>
      <c r="F255" s="112" t="s">
        <v>1655</v>
      </c>
      <c r="G255" s="19" t="s">
        <v>829</v>
      </c>
      <c r="H255" s="233">
        <v>7</v>
      </c>
      <c r="I255" s="20">
        <v>1424.44</v>
      </c>
      <c r="J255" s="21">
        <v>9971.08</v>
      </c>
      <c r="K255" s="77">
        <v>3.7812494016356427E-4</v>
      </c>
      <c r="L255" s="444">
        <f t="shared" si="3"/>
        <v>3</v>
      </c>
    </row>
    <row r="256" spans="1:12" ht="25.5" hidden="1" outlineLevel="1" x14ac:dyDescent="0.2">
      <c r="B256" s="276">
        <v>6</v>
      </c>
      <c r="C256" s="76" t="s">
        <v>565</v>
      </c>
      <c r="D256" s="418">
        <v>95967</v>
      </c>
      <c r="E256" s="170" t="s">
        <v>1151</v>
      </c>
      <c r="F256" s="112" t="s">
        <v>1173</v>
      </c>
      <c r="G256" s="19" t="s">
        <v>29</v>
      </c>
      <c r="H256" s="330">
        <v>56</v>
      </c>
      <c r="I256" s="20">
        <v>176.91</v>
      </c>
      <c r="J256" s="21">
        <v>9906.9599999999991</v>
      </c>
      <c r="K256" s="77">
        <v>3.7569337094906711E-4</v>
      </c>
      <c r="L256" s="444">
        <f t="shared" si="3"/>
        <v>28</v>
      </c>
    </row>
    <row r="257" spans="2:12" hidden="1" outlineLevel="1" x14ac:dyDescent="0.2">
      <c r="B257" s="276">
        <v>3</v>
      </c>
      <c r="C257" s="81" t="s">
        <v>1063</v>
      </c>
      <c r="D257" s="33" t="s">
        <v>276</v>
      </c>
      <c r="E257" s="170" t="s">
        <v>1005</v>
      </c>
      <c r="F257" s="112" t="s">
        <v>1356</v>
      </c>
      <c r="G257" s="19" t="s">
        <v>173</v>
      </c>
      <c r="H257" s="233">
        <v>25</v>
      </c>
      <c r="I257" s="20">
        <v>393.38</v>
      </c>
      <c r="J257" s="21">
        <v>9834.5</v>
      </c>
      <c r="K257" s="77">
        <v>3.7294553087915977E-4</v>
      </c>
      <c r="L257" s="444">
        <f t="shared" si="3"/>
        <v>12</v>
      </c>
    </row>
    <row r="258" spans="2:12" hidden="1" outlineLevel="1" x14ac:dyDescent="0.2">
      <c r="B258" s="276">
        <v>3</v>
      </c>
      <c r="C258" s="81" t="s">
        <v>261</v>
      </c>
      <c r="D258" s="33" t="s">
        <v>262</v>
      </c>
      <c r="E258" s="170" t="s">
        <v>1005</v>
      </c>
      <c r="F258" s="112" t="s">
        <v>1346</v>
      </c>
      <c r="G258" s="19" t="s">
        <v>26</v>
      </c>
      <c r="H258" s="233">
        <v>156</v>
      </c>
      <c r="I258" s="20">
        <v>62.85</v>
      </c>
      <c r="J258" s="21">
        <v>9804.6</v>
      </c>
      <c r="K258" s="77">
        <v>3.7181165814813261E-4</v>
      </c>
      <c r="L258" s="444">
        <f t="shared" si="3"/>
        <v>78</v>
      </c>
    </row>
    <row r="259" spans="2:12" s="120" customFormat="1" hidden="1" outlineLevel="1" x14ac:dyDescent="0.2">
      <c r="B259" s="276">
        <v>3</v>
      </c>
      <c r="C259" s="176" t="s">
        <v>249</v>
      </c>
      <c r="D259" s="146" t="s">
        <v>250</v>
      </c>
      <c r="E259" s="170" t="s">
        <v>1005</v>
      </c>
      <c r="F259" s="112" t="s">
        <v>1340</v>
      </c>
      <c r="G259" s="19" t="s">
        <v>173</v>
      </c>
      <c r="H259" s="233">
        <v>3</v>
      </c>
      <c r="I259" s="20">
        <v>3242.87</v>
      </c>
      <c r="J259" s="21">
        <v>9728.61</v>
      </c>
      <c r="K259" s="77">
        <v>3.689299528360672E-4</v>
      </c>
      <c r="L259" s="444">
        <f t="shared" si="3"/>
        <v>1</v>
      </c>
    </row>
    <row r="260" spans="2:12" s="120" customFormat="1" ht="25.5" hidden="1" outlineLevel="1" x14ac:dyDescent="0.2">
      <c r="B260" s="276">
        <v>3</v>
      </c>
      <c r="C260" s="90" t="s">
        <v>1101</v>
      </c>
      <c r="D260" s="86">
        <v>60100</v>
      </c>
      <c r="E260" s="170" t="s">
        <v>1593</v>
      </c>
      <c r="F260" s="112" t="s">
        <v>1092</v>
      </c>
      <c r="G260" s="19" t="s">
        <v>26</v>
      </c>
      <c r="H260" s="233">
        <v>97</v>
      </c>
      <c r="I260" s="20">
        <v>99.79</v>
      </c>
      <c r="J260" s="21">
        <v>9679.6299999999992</v>
      </c>
      <c r="K260" s="77">
        <v>3.6707252519841793E-4</v>
      </c>
      <c r="L260" s="444">
        <f t="shared" si="3"/>
        <v>48</v>
      </c>
    </row>
    <row r="261" spans="2:12" hidden="1" outlineLevel="1" x14ac:dyDescent="0.2">
      <c r="B261" s="276">
        <v>1</v>
      </c>
      <c r="C261" s="90" t="s">
        <v>806</v>
      </c>
      <c r="D261" s="87" t="s">
        <v>518</v>
      </c>
      <c r="E261" s="170" t="s">
        <v>1005</v>
      </c>
      <c r="F261" s="112" t="s">
        <v>1550</v>
      </c>
      <c r="G261" s="19" t="s">
        <v>173</v>
      </c>
      <c r="H261" s="233">
        <v>27</v>
      </c>
      <c r="I261" s="20">
        <v>357.26</v>
      </c>
      <c r="J261" s="21">
        <v>9646.02</v>
      </c>
      <c r="K261" s="77">
        <v>3.657979612355476E-4</v>
      </c>
      <c r="L261" s="444">
        <f t="shared" si="3"/>
        <v>13</v>
      </c>
    </row>
    <row r="262" spans="2:12" s="118" customFormat="1" hidden="1" outlineLevel="1" x14ac:dyDescent="0.2">
      <c r="B262" s="276">
        <v>1</v>
      </c>
      <c r="C262" s="90" t="s">
        <v>392</v>
      </c>
      <c r="D262" s="86" t="s">
        <v>401</v>
      </c>
      <c r="E262" s="170" t="s">
        <v>1005</v>
      </c>
      <c r="F262" s="112" t="s">
        <v>1421</v>
      </c>
      <c r="G262" s="19" t="s">
        <v>173</v>
      </c>
      <c r="H262" s="233">
        <v>80</v>
      </c>
      <c r="I262" s="20">
        <v>119.09</v>
      </c>
      <c r="J262" s="21">
        <v>9527.2000000000007</v>
      </c>
      <c r="K262" s="77">
        <v>3.6129204960007436E-4</v>
      </c>
      <c r="L262" s="444">
        <f t="shared" si="3"/>
        <v>40</v>
      </c>
    </row>
    <row r="263" spans="2:12" s="120" customFormat="1" hidden="1" outlineLevel="1" x14ac:dyDescent="0.2">
      <c r="B263" s="276">
        <v>2</v>
      </c>
      <c r="C263" s="390" t="s">
        <v>437</v>
      </c>
      <c r="D263" s="86" t="s">
        <v>446</v>
      </c>
      <c r="E263" s="170" t="s">
        <v>1005</v>
      </c>
      <c r="F263" s="112" t="s">
        <v>1491</v>
      </c>
      <c r="G263" s="19" t="s">
        <v>1082</v>
      </c>
      <c r="H263" s="233">
        <v>728.87599999999998</v>
      </c>
      <c r="I263" s="20">
        <v>13.04</v>
      </c>
      <c r="J263" s="21">
        <v>9504.5400000000009</v>
      </c>
      <c r="K263" s="77">
        <v>3.6043273334304844E-4</v>
      </c>
      <c r="L263" s="444">
        <f t="shared" si="3"/>
        <v>364</v>
      </c>
    </row>
    <row r="264" spans="2:12" s="126" customFormat="1" hidden="1" outlineLevel="1" x14ac:dyDescent="0.2">
      <c r="B264" s="276">
        <v>35</v>
      </c>
      <c r="C264" s="90" t="s">
        <v>335</v>
      </c>
      <c r="D264" s="86" t="s">
        <v>357</v>
      </c>
      <c r="E264" s="170" t="s">
        <v>1005</v>
      </c>
      <c r="F264" s="112" t="s">
        <v>1390</v>
      </c>
      <c r="G264" s="19" t="s">
        <v>26</v>
      </c>
      <c r="H264" s="233">
        <v>944.85</v>
      </c>
      <c r="I264" s="20">
        <v>9.99</v>
      </c>
      <c r="J264" s="21">
        <v>9439.0499999999993</v>
      </c>
      <c r="K264" s="77">
        <v>3.5794921076261459E-4</v>
      </c>
      <c r="L264" s="444">
        <f t="shared" si="3"/>
        <v>472</v>
      </c>
    </row>
    <row r="265" spans="2:12" s="120" customFormat="1" hidden="1" outlineLevel="1" x14ac:dyDescent="0.2">
      <c r="B265" s="276">
        <v>6</v>
      </c>
      <c r="C265" s="90" t="s">
        <v>110</v>
      </c>
      <c r="D265" s="140" t="s">
        <v>111</v>
      </c>
      <c r="E265" s="170" t="s">
        <v>1005</v>
      </c>
      <c r="F265" s="112" t="s">
        <v>1248</v>
      </c>
      <c r="G265" s="19" t="s">
        <v>26</v>
      </c>
      <c r="H265" s="233">
        <v>25.11</v>
      </c>
      <c r="I265" s="20">
        <v>371.89</v>
      </c>
      <c r="J265" s="21">
        <v>9338.16</v>
      </c>
      <c r="K265" s="77">
        <v>3.5412324354410846E-4</v>
      </c>
      <c r="L265" s="444">
        <f t="shared" si="3"/>
        <v>12</v>
      </c>
    </row>
    <row r="266" spans="2:12" hidden="1" outlineLevel="1" x14ac:dyDescent="0.2">
      <c r="B266" s="276">
        <v>1</v>
      </c>
      <c r="C266" s="90" t="s">
        <v>1108</v>
      </c>
      <c r="D266" s="146" t="s">
        <v>905</v>
      </c>
      <c r="E266" s="170" t="s">
        <v>1085</v>
      </c>
      <c r="F266" s="112" t="s">
        <v>1629</v>
      </c>
      <c r="G266" s="19" t="s">
        <v>32</v>
      </c>
      <c r="H266" s="233">
        <v>63.56</v>
      </c>
      <c r="I266" s="20">
        <v>144.22</v>
      </c>
      <c r="J266" s="21">
        <v>9166.6200000000008</v>
      </c>
      <c r="K266" s="77">
        <v>3.4761807537419533E-4</v>
      </c>
      <c r="L266" s="444">
        <f t="shared" si="3"/>
        <v>31</v>
      </c>
    </row>
    <row r="267" spans="2:12" hidden="1" outlineLevel="1" x14ac:dyDescent="0.2">
      <c r="B267" s="276">
        <v>1</v>
      </c>
      <c r="C267" s="90" t="s">
        <v>476</v>
      </c>
      <c r="D267" s="86" t="s">
        <v>598</v>
      </c>
      <c r="E267" s="170" t="s">
        <v>1005</v>
      </c>
      <c r="F267" s="112" t="s">
        <v>1507</v>
      </c>
      <c r="G267" s="19" t="s">
        <v>26</v>
      </c>
      <c r="H267" s="233">
        <v>78.180000000000007</v>
      </c>
      <c r="I267" s="20">
        <v>117.07</v>
      </c>
      <c r="J267" s="21">
        <v>9152.5300000000007</v>
      </c>
      <c r="K267" s="77">
        <v>3.4708375207051061E-4</v>
      </c>
      <c r="L267" s="444">
        <f t="shared" si="3"/>
        <v>39</v>
      </c>
    </row>
    <row r="268" spans="2:12" s="118" customFormat="1" hidden="1" outlineLevel="1" x14ac:dyDescent="0.2">
      <c r="B268" s="276">
        <v>227.15</v>
      </c>
      <c r="C268" s="295" t="s">
        <v>36</v>
      </c>
      <c r="D268" s="140" t="s">
        <v>585</v>
      </c>
      <c r="E268" s="170" t="s">
        <v>1005</v>
      </c>
      <c r="F268" s="112" t="s">
        <v>1202</v>
      </c>
      <c r="G268" s="19" t="s">
        <v>1082</v>
      </c>
      <c r="H268" s="233">
        <v>1023.0799999999999</v>
      </c>
      <c r="I268" s="20">
        <v>8.86</v>
      </c>
      <c r="J268" s="21">
        <v>9064.49</v>
      </c>
      <c r="K268" s="77">
        <v>3.4374508467119173E-4</v>
      </c>
      <c r="L268" s="444">
        <f t="shared" si="3"/>
        <v>511</v>
      </c>
    </row>
    <row r="269" spans="2:12" s="121" customFormat="1" hidden="1" outlineLevel="1" x14ac:dyDescent="0.2">
      <c r="B269" s="276">
        <v>944.85</v>
      </c>
      <c r="C269" s="90" t="s">
        <v>337</v>
      </c>
      <c r="D269" s="86" t="s">
        <v>359</v>
      </c>
      <c r="E269" s="170" t="s">
        <v>1005</v>
      </c>
      <c r="F269" s="112" t="s">
        <v>1391</v>
      </c>
      <c r="G269" s="19" t="s">
        <v>26</v>
      </c>
      <c r="H269" s="233">
        <v>519.15</v>
      </c>
      <c r="I269" s="20">
        <v>17.329999999999998</v>
      </c>
      <c r="J269" s="21">
        <v>8996.8700000000008</v>
      </c>
      <c r="K269" s="77">
        <v>3.411807878794841E-4</v>
      </c>
      <c r="L269" s="444">
        <f t="shared" si="3"/>
        <v>259</v>
      </c>
    </row>
    <row r="270" spans="2:12" s="126" customFormat="1" hidden="1" outlineLevel="1" x14ac:dyDescent="0.2">
      <c r="B270" s="276">
        <v>519.15</v>
      </c>
      <c r="C270" s="90" t="s">
        <v>776</v>
      </c>
      <c r="D270" s="86" t="s">
        <v>763</v>
      </c>
      <c r="E270" s="170" t="s">
        <v>1005</v>
      </c>
      <c r="F270" s="112" t="s">
        <v>1532</v>
      </c>
      <c r="G270" s="19" t="s">
        <v>173</v>
      </c>
      <c r="H270" s="233">
        <v>1</v>
      </c>
      <c r="I270" s="20">
        <v>8987.99</v>
      </c>
      <c r="J270" s="21">
        <v>8987.99</v>
      </c>
      <c r="K270" s="77">
        <v>3.4084403905501847E-4</v>
      </c>
      <c r="L270" s="444">
        <f t="shared" si="3"/>
        <v>0</v>
      </c>
    </row>
    <row r="271" spans="2:12" ht="25.5" hidden="1" outlineLevel="1" x14ac:dyDescent="0.2">
      <c r="B271" s="276">
        <v>933.05</v>
      </c>
      <c r="C271" s="90" t="s">
        <v>762</v>
      </c>
      <c r="D271" s="86" t="s">
        <v>795</v>
      </c>
      <c r="E271" s="170" t="s">
        <v>1085</v>
      </c>
      <c r="F271" s="112" t="s">
        <v>1546</v>
      </c>
      <c r="G271" s="19" t="s">
        <v>26</v>
      </c>
      <c r="H271" s="233">
        <v>140</v>
      </c>
      <c r="I271" s="20">
        <v>64</v>
      </c>
      <c r="J271" s="21">
        <v>8960</v>
      </c>
      <c r="K271" s="77">
        <v>3.3978259765898335E-4</v>
      </c>
      <c r="L271" s="444">
        <f t="shared" ref="L271:L334" si="4">ROUNDDOWN($L$13*H271,0)</f>
        <v>70</v>
      </c>
    </row>
    <row r="272" spans="2:12" s="120" customFormat="1" hidden="1" outlineLevel="1" x14ac:dyDescent="0.2">
      <c r="B272" s="276">
        <v>102</v>
      </c>
      <c r="C272" s="295" t="s">
        <v>129</v>
      </c>
      <c r="D272" s="140" t="s">
        <v>130</v>
      </c>
      <c r="E272" s="170" t="s">
        <v>1005</v>
      </c>
      <c r="F272" s="112" t="s">
        <v>1262</v>
      </c>
      <c r="G272" s="19" t="s">
        <v>173</v>
      </c>
      <c r="H272" s="233">
        <v>2</v>
      </c>
      <c r="I272" s="20">
        <v>4279.91</v>
      </c>
      <c r="J272" s="21">
        <v>8559.82</v>
      </c>
      <c r="K272" s="77">
        <v>3.2460690570237932E-4</v>
      </c>
      <c r="L272" s="444">
        <f t="shared" si="4"/>
        <v>1</v>
      </c>
    </row>
    <row r="273" spans="2:12" ht="25.5" hidden="1" outlineLevel="1" x14ac:dyDescent="0.2">
      <c r="B273" s="276">
        <v>4429</v>
      </c>
      <c r="C273" s="294" t="s">
        <v>646</v>
      </c>
      <c r="D273" s="140" t="s">
        <v>936</v>
      </c>
      <c r="E273" s="170" t="s">
        <v>1085</v>
      </c>
      <c r="F273" s="112" t="s">
        <v>1019</v>
      </c>
      <c r="G273" s="19" t="s">
        <v>173</v>
      </c>
      <c r="H273" s="330">
        <v>3</v>
      </c>
      <c r="I273" s="20">
        <v>2844.35</v>
      </c>
      <c r="J273" s="21">
        <v>8533.0499999999993</v>
      </c>
      <c r="K273" s="77">
        <v>3.2359172934754327E-4</v>
      </c>
      <c r="L273" s="444">
        <f t="shared" si="4"/>
        <v>1</v>
      </c>
    </row>
    <row r="274" spans="2:12" s="119" customFormat="1" hidden="1" outlineLevel="1" x14ac:dyDescent="0.2">
      <c r="B274" s="276">
        <v>1203</v>
      </c>
      <c r="C274" s="90" t="s">
        <v>353</v>
      </c>
      <c r="D274" s="86" t="s">
        <v>363</v>
      </c>
      <c r="E274" s="170" t="s">
        <v>1005</v>
      </c>
      <c r="F274" s="112" t="s">
        <v>1399</v>
      </c>
      <c r="G274" s="19" t="s">
        <v>26</v>
      </c>
      <c r="H274" s="233">
        <v>92</v>
      </c>
      <c r="I274" s="20">
        <v>91.8</v>
      </c>
      <c r="J274" s="21">
        <v>8445.6</v>
      </c>
      <c r="K274" s="77">
        <v>3.2027543602552565E-4</v>
      </c>
      <c r="L274" s="444">
        <f t="shared" si="4"/>
        <v>46</v>
      </c>
    </row>
    <row r="275" spans="2:12" s="119" customFormat="1" hidden="1" outlineLevel="1" x14ac:dyDescent="0.2">
      <c r="B275" s="276">
        <v>4</v>
      </c>
      <c r="C275" s="90" t="s">
        <v>311</v>
      </c>
      <c r="D275" s="86" t="s">
        <v>312</v>
      </c>
      <c r="E275" s="170" t="s">
        <v>1005</v>
      </c>
      <c r="F275" s="112" t="s">
        <v>1374</v>
      </c>
      <c r="G275" s="19" t="s">
        <v>173</v>
      </c>
      <c r="H275" s="233">
        <v>2</v>
      </c>
      <c r="I275" s="20">
        <v>4216.34</v>
      </c>
      <c r="J275" s="21">
        <v>8432.68</v>
      </c>
      <c r="K275" s="77">
        <v>3.1978548165479418E-4</v>
      </c>
      <c r="L275" s="444">
        <f t="shared" si="4"/>
        <v>1</v>
      </c>
    </row>
    <row r="276" spans="2:12" s="119" customFormat="1" hidden="1" outlineLevel="1" x14ac:dyDescent="0.2">
      <c r="B276" s="276">
        <v>184</v>
      </c>
      <c r="C276" s="90" t="s">
        <v>1116</v>
      </c>
      <c r="D276" s="86" t="s">
        <v>901</v>
      </c>
      <c r="E276" s="170" t="s">
        <v>1085</v>
      </c>
      <c r="F276" s="112" t="s">
        <v>1637</v>
      </c>
      <c r="G276" s="19" t="s">
        <v>173</v>
      </c>
      <c r="H276" s="233">
        <v>3</v>
      </c>
      <c r="I276" s="20">
        <v>2796.63</v>
      </c>
      <c r="J276" s="21">
        <v>8389.89</v>
      </c>
      <c r="K276" s="77">
        <v>3.1816279221798298E-4</v>
      </c>
      <c r="L276" s="444">
        <f t="shared" si="4"/>
        <v>1</v>
      </c>
    </row>
    <row r="277" spans="2:12" s="119" customFormat="1" hidden="1" outlineLevel="1" x14ac:dyDescent="0.2">
      <c r="B277" s="276">
        <v>228</v>
      </c>
      <c r="C277" s="90" t="s">
        <v>463</v>
      </c>
      <c r="D277" s="86" t="s">
        <v>596</v>
      </c>
      <c r="E277" s="170" t="s">
        <v>1005</v>
      </c>
      <c r="F277" s="112" t="s">
        <v>1500</v>
      </c>
      <c r="G277" s="19" t="s">
        <v>1082</v>
      </c>
      <c r="H277" s="233">
        <v>54.75</v>
      </c>
      <c r="I277" s="20">
        <v>150.72999999999999</v>
      </c>
      <c r="J277" s="21">
        <v>8252.4699999999993</v>
      </c>
      <c r="K277" s="77">
        <v>3.1295152831504802E-4</v>
      </c>
      <c r="L277" s="444">
        <f t="shared" si="4"/>
        <v>27</v>
      </c>
    </row>
    <row r="278" spans="2:12" s="119" customFormat="1" hidden="1" outlineLevel="1" x14ac:dyDescent="0.2">
      <c r="B278" s="276">
        <v>92</v>
      </c>
      <c r="C278" s="90" t="s">
        <v>761</v>
      </c>
      <c r="D278" s="87" t="s">
        <v>794</v>
      </c>
      <c r="E278" s="170" t="s">
        <v>1005</v>
      </c>
      <c r="F278" s="112" t="s">
        <v>1545</v>
      </c>
      <c r="G278" s="19" t="s">
        <v>173</v>
      </c>
      <c r="H278" s="233">
        <v>200</v>
      </c>
      <c r="I278" s="20">
        <v>41.19</v>
      </c>
      <c r="J278" s="21">
        <v>8238</v>
      </c>
      <c r="K278" s="77">
        <v>3.1240279458869474E-4</v>
      </c>
      <c r="L278" s="444">
        <f t="shared" si="4"/>
        <v>100</v>
      </c>
    </row>
    <row r="279" spans="2:12" s="119" customFormat="1" hidden="1" outlineLevel="1" x14ac:dyDescent="0.2">
      <c r="B279" s="276">
        <v>89</v>
      </c>
      <c r="C279" s="85" t="s">
        <v>257</v>
      </c>
      <c r="D279" s="86" t="s">
        <v>258</v>
      </c>
      <c r="E279" s="170" t="s">
        <v>1005</v>
      </c>
      <c r="F279" s="112" t="s">
        <v>1344</v>
      </c>
      <c r="G279" s="19" t="s">
        <v>26</v>
      </c>
      <c r="H279" s="233">
        <v>173</v>
      </c>
      <c r="I279" s="20">
        <v>47.56</v>
      </c>
      <c r="J279" s="21">
        <v>8227.8799999999992</v>
      </c>
      <c r="K279" s="77">
        <v>3.1201902227973163E-4</v>
      </c>
      <c r="L279" s="444">
        <f t="shared" si="4"/>
        <v>86</v>
      </c>
    </row>
    <row r="280" spans="2:12" s="120" customFormat="1" hidden="1" outlineLevel="1" x14ac:dyDescent="0.2">
      <c r="B280" s="276">
        <v>78</v>
      </c>
      <c r="C280" s="90" t="s">
        <v>659</v>
      </c>
      <c r="D280" s="86" t="s">
        <v>681</v>
      </c>
      <c r="E280" s="170" t="s">
        <v>1005</v>
      </c>
      <c r="F280" s="112" t="s">
        <v>1450</v>
      </c>
      <c r="G280" s="19" t="s">
        <v>1082</v>
      </c>
      <c r="H280" s="233">
        <v>86.58</v>
      </c>
      <c r="I280" s="20">
        <v>93.52</v>
      </c>
      <c r="J280" s="21">
        <v>8096.96</v>
      </c>
      <c r="K280" s="77">
        <v>3.0705425244875913E-4</v>
      </c>
      <c r="L280" s="444">
        <f t="shared" si="4"/>
        <v>43</v>
      </c>
    </row>
    <row r="281" spans="2:12" s="120" customFormat="1" hidden="1" outlineLevel="1" x14ac:dyDescent="0.2">
      <c r="B281" s="276">
        <v>13</v>
      </c>
      <c r="C281" s="90" t="s">
        <v>1125</v>
      </c>
      <c r="D281" s="86" t="s">
        <v>908</v>
      </c>
      <c r="E281" s="170" t="s">
        <v>1085</v>
      </c>
      <c r="F281" s="112" t="s">
        <v>1645</v>
      </c>
      <c r="G281" s="19" t="s">
        <v>5</v>
      </c>
      <c r="H281" s="233">
        <v>534</v>
      </c>
      <c r="I281" s="20">
        <v>15.15</v>
      </c>
      <c r="J281" s="21">
        <v>8090.1</v>
      </c>
      <c r="K281" s="77">
        <v>3.067941063974265E-4</v>
      </c>
      <c r="L281" s="444">
        <f t="shared" si="4"/>
        <v>267</v>
      </c>
    </row>
    <row r="282" spans="2:12" s="120" customFormat="1" hidden="1" outlineLevel="1" x14ac:dyDescent="0.2">
      <c r="B282" s="276">
        <v>1</v>
      </c>
      <c r="C282" s="295" t="s">
        <v>63</v>
      </c>
      <c r="D282" s="87" t="s">
        <v>66</v>
      </c>
      <c r="E282" s="170" t="s">
        <v>1005</v>
      </c>
      <c r="F282" s="112" t="s">
        <v>1218</v>
      </c>
      <c r="G282" s="19" t="s">
        <v>1082</v>
      </c>
      <c r="H282" s="233">
        <v>646.79999999999995</v>
      </c>
      <c r="I282" s="20">
        <v>12.46</v>
      </c>
      <c r="J282" s="21">
        <v>8059.13</v>
      </c>
      <c r="K282" s="77">
        <v>3.0561965694993778E-4</v>
      </c>
      <c r="L282" s="444">
        <f t="shared" si="4"/>
        <v>323</v>
      </c>
    </row>
    <row r="283" spans="2:12" s="120" customFormat="1" hidden="1" outlineLevel="1" x14ac:dyDescent="0.2">
      <c r="B283" s="276">
        <v>67</v>
      </c>
      <c r="C283" s="230" t="s">
        <v>92</v>
      </c>
      <c r="D283" s="87" t="s">
        <v>93</v>
      </c>
      <c r="E283" s="170" t="s">
        <v>1005</v>
      </c>
      <c r="F283" s="112" t="s">
        <v>1236</v>
      </c>
      <c r="G283" s="19" t="s">
        <v>1082</v>
      </c>
      <c r="H283" s="233">
        <v>131.63</v>
      </c>
      <c r="I283" s="20">
        <v>60.99</v>
      </c>
      <c r="J283" s="21">
        <v>8028.11</v>
      </c>
      <c r="K283" s="77">
        <v>3.0444331139420323E-4</v>
      </c>
      <c r="L283" s="444">
        <f t="shared" si="4"/>
        <v>65</v>
      </c>
    </row>
    <row r="284" spans="2:12" s="120" customFormat="1" ht="25.5" hidden="1" outlineLevel="1" x14ac:dyDescent="0.2">
      <c r="B284" s="276">
        <v>3</v>
      </c>
      <c r="C284" s="85" t="s">
        <v>1030</v>
      </c>
      <c r="D284" s="410">
        <v>95601</v>
      </c>
      <c r="E284" s="170" t="s">
        <v>1151</v>
      </c>
      <c r="F284" s="112" t="s">
        <v>1227</v>
      </c>
      <c r="G284" s="19" t="s">
        <v>173</v>
      </c>
      <c r="H284" s="233">
        <v>289</v>
      </c>
      <c r="I284" s="20">
        <v>27.72</v>
      </c>
      <c r="J284" s="21">
        <v>8011.08</v>
      </c>
      <c r="K284" s="77">
        <v>3.0379749692566166E-4</v>
      </c>
      <c r="L284" s="444">
        <f t="shared" si="4"/>
        <v>144</v>
      </c>
    </row>
    <row r="285" spans="2:12" s="120" customFormat="1" hidden="1" outlineLevel="1" x14ac:dyDescent="0.2">
      <c r="B285" s="276">
        <v>13</v>
      </c>
      <c r="C285" s="85" t="s">
        <v>1577</v>
      </c>
      <c r="D285" s="86" t="s">
        <v>524</v>
      </c>
      <c r="E285" s="170" t="s">
        <v>1005</v>
      </c>
      <c r="F285" s="112" t="s">
        <v>1564</v>
      </c>
      <c r="G285" s="19" t="s">
        <v>173</v>
      </c>
      <c r="H285" s="233">
        <v>2</v>
      </c>
      <c r="I285" s="20">
        <v>3990.43</v>
      </c>
      <c r="J285" s="21">
        <v>7980.86</v>
      </c>
      <c r="K285" s="77">
        <v>3.0265148910186093E-4</v>
      </c>
      <c r="L285" s="444">
        <f t="shared" si="4"/>
        <v>1</v>
      </c>
    </row>
    <row r="286" spans="2:12" hidden="1" outlineLevel="1" x14ac:dyDescent="0.2">
      <c r="B286" s="276">
        <v>3</v>
      </c>
      <c r="C286" s="295" t="s">
        <v>42</v>
      </c>
      <c r="D286" s="140" t="s">
        <v>43</v>
      </c>
      <c r="E286" s="170" t="s">
        <v>1005</v>
      </c>
      <c r="F286" s="112" t="s">
        <v>1206</v>
      </c>
      <c r="G286" s="19" t="s">
        <v>1082</v>
      </c>
      <c r="H286" s="233">
        <v>406</v>
      </c>
      <c r="I286" s="20">
        <v>19.600000000000001</v>
      </c>
      <c r="J286" s="21">
        <v>7957.6</v>
      </c>
      <c r="K286" s="77">
        <v>3.017694195458846E-4</v>
      </c>
      <c r="L286" s="444">
        <f t="shared" si="4"/>
        <v>203</v>
      </c>
    </row>
    <row r="287" spans="2:12" hidden="1" outlineLevel="1" x14ac:dyDescent="0.2">
      <c r="B287" s="276">
        <v>3</v>
      </c>
      <c r="C287" s="294" t="s">
        <v>948</v>
      </c>
      <c r="D287" s="140" t="s">
        <v>27</v>
      </c>
      <c r="E287" s="170" t="s">
        <v>1005</v>
      </c>
      <c r="F287" s="112" t="s">
        <v>1192</v>
      </c>
      <c r="G287" s="19" t="s">
        <v>26</v>
      </c>
      <c r="H287" s="332">
        <v>368.79</v>
      </c>
      <c r="I287" s="20">
        <v>21.35</v>
      </c>
      <c r="J287" s="21">
        <v>7873.67</v>
      </c>
      <c r="K287" s="77">
        <v>2.9858661224437585E-4</v>
      </c>
      <c r="L287" s="444">
        <f t="shared" si="4"/>
        <v>184</v>
      </c>
    </row>
    <row r="288" spans="2:12" ht="25.5" hidden="1" outlineLevel="1" x14ac:dyDescent="0.2">
      <c r="B288" s="276">
        <v>3</v>
      </c>
      <c r="C288" s="85" t="s">
        <v>279</v>
      </c>
      <c r="D288" s="86">
        <v>93287</v>
      </c>
      <c r="E288" s="170" t="s">
        <v>1151</v>
      </c>
      <c r="F288" s="112" t="s">
        <v>1355</v>
      </c>
      <c r="G288" s="19" t="s">
        <v>1226</v>
      </c>
      <c r="H288" s="233">
        <v>20</v>
      </c>
      <c r="I288" s="20">
        <v>382.33</v>
      </c>
      <c r="J288" s="21">
        <v>7646.6</v>
      </c>
      <c r="K288" s="77">
        <v>2.8997562625660516E-4</v>
      </c>
      <c r="L288" s="444">
        <f t="shared" si="4"/>
        <v>10</v>
      </c>
    </row>
    <row r="289" spans="2:12" s="120" customFormat="1" hidden="1" outlineLevel="1" x14ac:dyDescent="0.2">
      <c r="B289" s="276">
        <v>16</v>
      </c>
      <c r="C289" s="295" t="s">
        <v>132</v>
      </c>
      <c r="D289" s="140" t="s">
        <v>629</v>
      </c>
      <c r="E289" s="170" t="s">
        <v>1005</v>
      </c>
      <c r="F289" s="112" t="s">
        <v>1264</v>
      </c>
      <c r="G289" s="19" t="s">
        <v>173</v>
      </c>
      <c r="H289" s="233">
        <v>4</v>
      </c>
      <c r="I289" s="20">
        <v>1910.74</v>
      </c>
      <c r="J289" s="21">
        <v>7642.96</v>
      </c>
      <c r="K289" s="77">
        <v>2.8983758957630616E-4</v>
      </c>
      <c r="L289" s="444">
        <f t="shared" si="4"/>
        <v>2</v>
      </c>
    </row>
    <row r="290" spans="2:12" hidden="1" outlineLevel="1" x14ac:dyDescent="0.2">
      <c r="B290" s="276">
        <v>8</v>
      </c>
      <c r="C290" s="90" t="s">
        <v>495</v>
      </c>
      <c r="D290" s="86" t="s">
        <v>295</v>
      </c>
      <c r="E290" s="170" t="s">
        <v>1005</v>
      </c>
      <c r="F290" s="112" t="s">
        <v>1575</v>
      </c>
      <c r="G290" s="19" t="s">
        <v>1082</v>
      </c>
      <c r="H290" s="233">
        <v>274.0206</v>
      </c>
      <c r="I290" s="20">
        <v>27.68</v>
      </c>
      <c r="J290" s="21">
        <v>7584.89</v>
      </c>
      <c r="K290" s="77">
        <v>2.8763544945955872E-4</v>
      </c>
      <c r="L290" s="444">
        <f t="shared" si="4"/>
        <v>137</v>
      </c>
    </row>
    <row r="291" spans="2:12" hidden="1" outlineLevel="1" x14ac:dyDescent="0.2">
      <c r="B291" s="276">
        <v>3</v>
      </c>
      <c r="C291" s="295" t="s">
        <v>131</v>
      </c>
      <c r="D291" s="140" t="s">
        <v>133</v>
      </c>
      <c r="E291" s="170" t="s">
        <v>1005</v>
      </c>
      <c r="F291" s="112" t="s">
        <v>1263</v>
      </c>
      <c r="G291" s="19" t="s">
        <v>173</v>
      </c>
      <c r="H291" s="233">
        <v>3</v>
      </c>
      <c r="I291" s="20">
        <v>2515.84</v>
      </c>
      <c r="J291" s="21">
        <v>7547.52</v>
      </c>
      <c r="K291" s="77">
        <v>2.8621829815659932E-4</v>
      </c>
      <c r="L291" s="444">
        <f t="shared" si="4"/>
        <v>1</v>
      </c>
    </row>
    <row r="292" spans="2:12" ht="25.5" hidden="1" outlineLevel="1" x14ac:dyDescent="0.2">
      <c r="B292" s="276">
        <v>6</v>
      </c>
      <c r="C292" s="294" t="s">
        <v>573</v>
      </c>
      <c r="D292" s="412">
        <v>200538</v>
      </c>
      <c r="E292" s="170" t="s">
        <v>1152</v>
      </c>
      <c r="F292" s="112" t="s">
        <v>1183</v>
      </c>
      <c r="G292" s="19" t="s">
        <v>1182</v>
      </c>
      <c r="H292" s="330">
        <v>1</v>
      </c>
      <c r="I292" s="115">
        <v>7519.41</v>
      </c>
      <c r="J292" s="386">
        <v>7519.41</v>
      </c>
      <c r="K292" s="77">
        <v>2.8515230610077412E-4</v>
      </c>
      <c r="L292" s="444">
        <f t="shared" si="4"/>
        <v>0</v>
      </c>
    </row>
    <row r="293" spans="2:12" hidden="1" outlineLevel="1" x14ac:dyDescent="0.2">
      <c r="B293" s="276">
        <v>34338.870000000003</v>
      </c>
      <c r="C293" s="90" t="s">
        <v>1097</v>
      </c>
      <c r="D293" s="86" t="s">
        <v>848</v>
      </c>
      <c r="E293" s="170" t="s">
        <v>1085</v>
      </c>
      <c r="F293" s="112" t="s">
        <v>1621</v>
      </c>
      <c r="G293" s="19" t="s">
        <v>32</v>
      </c>
      <c r="H293" s="233">
        <v>1855.84</v>
      </c>
      <c r="I293" s="20">
        <v>4.01</v>
      </c>
      <c r="J293" s="21">
        <v>7441.92</v>
      </c>
      <c r="K293" s="77">
        <v>2.8221371754133274E-4</v>
      </c>
      <c r="L293" s="444">
        <f t="shared" si="4"/>
        <v>927</v>
      </c>
    </row>
    <row r="294" spans="2:12" s="120" customFormat="1" hidden="1" outlineLevel="1" x14ac:dyDescent="0.2">
      <c r="B294" s="276">
        <v>67</v>
      </c>
      <c r="C294" s="90" t="s">
        <v>289</v>
      </c>
      <c r="D294" s="86" t="s">
        <v>297</v>
      </c>
      <c r="E294" s="170" t="s">
        <v>1005</v>
      </c>
      <c r="F294" s="112" t="s">
        <v>1364</v>
      </c>
      <c r="G294" s="19" t="s">
        <v>26</v>
      </c>
      <c r="H294" s="233">
        <v>2</v>
      </c>
      <c r="I294" s="20">
        <v>3697.48</v>
      </c>
      <c r="J294" s="21">
        <v>7394.96</v>
      </c>
      <c r="K294" s="77">
        <v>2.8043289267681647E-4</v>
      </c>
      <c r="L294" s="444">
        <f t="shared" si="4"/>
        <v>1</v>
      </c>
    </row>
    <row r="295" spans="2:12" s="120" customFormat="1" hidden="1" outlineLevel="1" x14ac:dyDescent="0.2">
      <c r="B295" s="276">
        <v>24</v>
      </c>
      <c r="C295" s="90" t="s">
        <v>303</v>
      </c>
      <c r="D295" s="86" t="s">
        <v>304</v>
      </c>
      <c r="E295" s="170" t="s">
        <v>1005</v>
      </c>
      <c r="F295" s="112" t="s">
        <v>1368</v>
      </c>
      <c r="G295" s="19" t="s">
        <v>173</v>
      </c>
      <c r="H295" s="233">
        <v>9</v>
      </c>
      <c r="I295" s="20">
        <v>805.26</v>
      </c>
      <c r="J295" s="21">
        <v>7247.34</v>
      </c>
      <c r="K295" s="77">
        <v>2.7483482269172502E-4</v>
      </c>
      <c r="L295" s="444">
        <f t="shared" si="4"/>
        <v>4</v>
      </c>
    </row>
    <row r="296" spans="2:12" s="120" customFormat="1" hidden="1" outlineLevel="1" x14ac:dyDescent="0.2">
      <c r="B296" s="276">
        <v>3</v>
      </c>
      <c r="C296" s="90" t="s">
        <v>136</v>
      </c>
      <c r="D296" s="140" t="s">
        <v>137</v>
      </c>
      <c r="E296" s="170" t="s">
        <v>1005</v>
      </c>
      <c r="F296" s="112" t="s">
        <v>1266</v>
      </c>
      <c r="G296" s="19" t="s">
        <v>1082</v>
      </c>
      <c r="H296" s="233">
        <v>13.5</v>
      </c>
      <c r="I296" s="20">
        <v>535.46</v>
      </c>
      <c r="J296" s="21">
        <v>7228.71</v>
      </c>
      <c r="K296" s="77">
        <v>2.7412833275931582E-4</v>
      </c>
      <c r="L296" s="444">
        <f t="shared" si="4"/>
        <v>6</v>
      </c>
    </row>
    <row r="297" spans="2:12" s="120" customFormat="1" hidden="1" outlineLevel="1" x14ac:dyDescent="0.2">
      <c r="B297" s="276">
        <v>103</v>
      </c>
      <c r="C297" s="90" t="s">
        <v>366</v>
      </c>
      <c r="D297" s="86" t="s">
        <v>344</v>
      </c>
      <c r="E297" s="170" t="s">
        <v>1005</v>
      </c>
      <c r="F297" s="112" t="s">
        <v>1406</v>
      </c>
      <c r="G297" s="19" t="s">
        <v>173</v>
      </c>
      <c r="H297" s="233">
        <v>13</v>
      </c>
      <c r="I297" s="20">
        <v>548.96</v>
      </c>
      <c r="J297" s="21">
        <v>7136.48</v>
      </c>
      <c r="K297" s="77">
        <v>2.7063077148899346E-4</v>
      </c>
      <c r="L297" s="444">
        <f t="shared" si="4"/>
        <v>6</v>
      </c>
    </row>
    <row r="298" spans="2:12" s="120" customFormat="1" hidden="1" outlineLevel="1" x14ac:dyDescent="0.2">
      <c r="B298" s="276">
        <v>312</v>
      </c>
      <c r="C298" s="85" t="s">
        <v>259</v>
      </c>
      <c r="D298" s="86" t="s">
        <v>260</v>
      </c>
      <c r="E298" s="170" t="s">
        <v>1005</v>
      </c>
      <c r="F298" s="112" t="s">
        <v>1345</v>
      </c>
      <c r="G298" s="19" t="s">
        <v>26</v>
      </c>
      <c r="H298" s="233">
        <v>136</v>
      </c>
      <c r="I298" s="20">
        <v>52.07</v>
      </c>
      <c r="J298" s="21">
        <v>7081.52</v>
      </c>
      <c r="K298" s="77">
        <v>2.6854656930513882E-4</v>
      </c>
      <c r="L298" s="444">
        <f t="shared" si="4"/>
        <v>68</v>
      </c>
    </row>
    <row r="299" spans="2:12" s="120" customFormat="1" hidden="1" outlineLevel="1" x14ac:dyDescent="0.2">
      <c r="B299" s="276">
        <v>20</v>
      </c>
      <c r="C299" s="90" t="s">
        <v>1099</v>
      </c>
      <c r="D299" s="86" t="s">
        <v>849</v>
      </c>
      <c r="E299" s="170" t="s">
        <v>1085</v>
      </c>
      <c r="F299" s="112" t="s">
        <v>1622</v>
      </c>
      <c r="G299" s="19" t="s">
        <v>32</v>
      </c>
      <c r="H299" s="233">
        <v>1174.1600000000001</v>
      </c>
      <c r="I299" s="20">
        <v>6</v>
      </c>
      <c r="J299" s="21">
        <v>7044.96</v>
      </c>
      <c r="K299" s="77">
        <v>2.6716013495576245E-4</v>
      </c>
      <c r="L299" s="444">
        <f t="shared" si="4"/>
        <v>587</v>
      </c>
    </row>
    <row r="300" spans="2:12" s="120" customFormat="1" hidden="1" outlineLevel="1" x14ac:dyDescent="0.2">
      <c r="B300" s="276">
        <v>80</v>
      </c>
      <c r="C300" s="85" t="s">
        <v>221</v>
      </c>
      <c r="D300" s="86" t="s">
        <v>222</v>
      </c>
      <c r="E300" s="170" t="s">
        <v>1005</v>
      </c>
      <c r="F300" s="112" t="s">
        <v>1326</v>
      </c>
      <c r="G300" s="19" t="s">
        <v>26</v>
      </c>
      <c r="H300" s="233">
        <v>31</v>
      </c>
      <c r="I300" s="20">
        <v>224.6</v>
      </c>
      <c r="J300" s="21">
        <v>6962.6</v>
      </c>
      <c r="K300" s="77">
        <v>2.6403686545317385E-4</v>
      </c>
      <c r="L300" s="444">
        <f t="shared" si="4"/>
        <v>15</v>
      </c>
    </row>
    <row r="301" spans="2:12" s="120" customFormat="1" hidden="1" outlineLevel="1" x14ac:dyDescent="0.2">
      <c r="B301" s="276">
        <v>13</v>
      </c>
      <c r="C301" s="90" t="s">
        <v>1589</v>
      </c>
      <c r="D301" s="86" t="s">
        <v>994</v>
      </c>
      <c r="E301" s="170" t="s">
        <v>1005</v>
      </c>
      <c r="F301" s="112" t="s">
        <v>1538</v>
      </c>
      <c r="G301" s="19" t="s">
        <v>26</v>
      </c>
      <c r="H301" s="233">
        <v>245.36</v>
      </c>
      <c r="I301" s="20">
        <v>28.14</v>
      </c>
      <c r="J301" s="21">
        <v>6904.43</v>
      </c>
      <c r="K301" s="77">
        <v>2.6183093311993468E-4</v>
      </c>
      <c r="L301" s="444">
        <f t="shared" si="4"/>
        <v>122</v>
      </c>
    </row>
    <row r="302" spans="2:12" s="120" customFormat="1" hidden="1" outlineLevel="1" x14ac:dyDescent="0.2">
      <c r="B302" s="276">
        <v>12</v>
      </c>
      <c r="C302" s="90" t="s">
        <v>402</v>
      </c>
      <c r="D302" s="86" t="s">
        <v>385</v>
      </c>
      <c r="E302" s="170" t="s">
        <v>1005</v>
      </c>
      <c r="F302" s="112" t="s">
        <v>1427</v>
      </c>
      <c r="G302" s="19" t="s">
        <v>173</v>
      </c>
      <c r="H302" s="233">
        <v>95</v>
      </c>
      <c r="I302" s="20">
        <v>72.59</v>
      </c>
      <c r="J302" s="21">
        <v>6896.05</v>
      </c>
      <c r="K302" s="77">
        <v>2.6151314537792769E-4</v>
      </c>
      <c r="L302" s="444">
        <f t="shared" si="4"/>
        <v>47</v>
      </c>
    </row>
    <row r="303" spans="2:12" hidden="1" outlineLevel="1" x14ac:dyDescent="0.2">
      <c r="B303" s="276">
        <v>44</v>
      </c>
      <c r="C303" s="90" t="s">
        <v>615</v>
      </c>
      <c r="D303" s="86" t="s">
        <v>748</v>
      </c>
      <c r="E303" s="170" t="s">
        <v>1005</v>
      </c>
      <c r="F303" s="112" t="s">
        <v>1542</v>
      </c>
      <c r="G303" s="19" t="s">
        <v>173</v>
      </c>
      <c r="H303" s="233">
        <v>9</v>
      </c>
      <c r="I303" s="20">
        <v>763.22</v>
      </c>
      <c r="J303" s="21">
        <v>6868.98</v>
      </c>
      <c r="K303" s="77">
        <v>2.6048659237361645E-4</v>
      </c>
      <c r="L303" s="444">
        <f t="shared" si="4"/>
        <v>4</v>
      </c>
    </row>
    <row r="304" spans="2:12" s="126" customFormat="1" hidden="1" outlineLevel="1" x14ac:dyDescent="0.2">
      <c r="B304" s="276">
        <v>17</v>
      </c>
      <c r="C304" s="85" t="s">
        <v>265</v>
      </c>
      <c r="D304" s="86" t="s">
        <v>266</v>
      </c>
      <c r="E304" s="170" t="s">
        <v>1005</v>
      </c>
      <c r="F304" s="112" t="s">
        <v>1348</v>
      </c>
      <c r="G304" s="19" t="s">
        <v>26</v>
      </c>
      <c r="H304" s="233">
        <v>51</v>
      </c>
      <c r="I304" s="20">
        <v>133.76</v>
      </c>
      <c r="J304" s="21">
        <v>6821.76</v>
      </c>
      <c r="K304" s="77">
        <v>2.586959077462217E-4</v>
      </c>
      <c r="L304" s="444">
        <f t="shared" si="4"/>
        <v>25</v>
      </c>
    </row>
    <row r="305" spans="2:12" s="120" customFormat="1" ht="16.5" hidden="1" customHeight="1" outlineLevel="1" x14ac:dyDescent="0.2">
      <c r="B305" s="276">
        <v>647</v>
      </c>
      <c r="C305" s="85" t="s">
        <v>617</v>
      </c>
      <c r="D305" s="86" t="s">
        <v>521</v>
      </c>
      <c r="E305" s="170" t="s">
        <v>1005</v>
      </c>
      <c r="F305" s="112" t="s">
        <v>1559</v>
      </c>
      <c r="G305" s="19" t="s">
        <v>831</v>
      </c>
      <c r="H305" s="233">
        <v>1</v>
      </c>
      <c r="I305" s="20">
        <v>6811.06</v>
      </c>
      <c r="J305" s="21">
        <v>6811.06</v>
      </c>
      <c r="K305" s="77">
        <v>2.5829014058160663E-4</v>
      </c>
      <c r="L305" s="444">
        <f t="shared" si="4"/>
        <v>0</v>
      </c>
    </row>
    <row r="306" spans="2:12" s="120" customFormat="1" hidden="1" outlineLevel="1" x14ac:dyDescent="0.2">
      <c r="B306" s="276">
        <v>95</v>
      </c>
      <c r="C306" s="90" t="s">
        <v>341</v>
      </c>
      <c r="D306" s="86" t="s">
        <v>355</v>
      </c>
      <c r="E306" s="170" t="s">
        <v>1005</v>
      </c>
      <c r="F306" s="112" t="s">
        <v>1393</v>
      </c>
      <c r="G306" s="19" t="s">
        <v>26</v>
      </c>
      <c r="H306" s="233">
        <v>102</v>
      </c>
      <c r="I306" s="20">
        <v>66.22</v>
      </c>
      <c r="J306" s="21">
        <v>6754.44</v>
      </c>
      <c r="K306" s="77">
        <v>2.561429876039892E-4</v>
      </c>
      <c r="L306" s="444">
        <f t="shared" si="4"/>
        <v>51</v>
      </c>
    </row>
    <row r="307" spans="2:12" s="120" customFormat="1" hidden="1" outlineLevel="1" x14ac:dyDescent="0.2">
      <c r="B307" s="276">
        <v>659</v>
      </c>
      <c r="C307" s="85" t="s">
        <v>174</v>
      </c>
      <c r="D307" s="86" t="s">
        <v>642</v>
      </c>
      <c r="E307" s="170" t="s">
        <v>1005</v>
      </c>
      <c r="F307" s="112" t="s">
        <v>1301</v>
      </c>
      <c r="G307" s="19" t="s">
        <v>173</v>
      </c>
      <c r="H307" s="233">
        <v>1</v>
      </c>
      <c r="I307" s="20">
        <v>6574.25</v>
      </c>
      <c r="J307" s="21">
        <v>6574.25</v>
      </c>
      <c r="K307" s="77">
        <v>2.4930979270754145E-4</v>
      </c>
      <c r="L307" s="444">
        <f t="shared" si="4"/>
        <v>0</v>
      </c>
    </row>
    <row r="308" spans="2:12" s="120" customFormat="1" hidden="1" outlineLevel="1" x14ac:dyDescent="0.2">
      <c r="B308" s="276">
        <v>30</v>
      </c>
      <c r="C308" s="85" t="s">
        <v>195</v>
      </c>
      <c r="D308" s="86" t="s">
        <v>196</v>
      </c>
      <c r="E308" s="170" t="s">
        <v>1005</v>
      </c>
      <c r="F308" s="112" t="s">
        <v>1312</v>
      </c>
      <c r="G308" s="19" t="s">
        <v>173</v>
      </c>
      <c r="H308" s="233">
        <v>8</v>
      </c>
      <c r="I308" s="20">
        <v>816.32</v>
      </c>
      <c r="J308" s="21">
        <v>6530.56</v>
      </c>
      <c r="K308" s="77">
        <v>2.4765297332230476E-4</v>
      </c>
      <c r="L308" s="444">
        <f t="shared" si="4"/>
        <v>4</v>
      </c>
    </row>
    <row r="309" spans="2:12" s="120" customFormat="1" hidden="1" outlineLevel="1" x14ac:dyDescent="0.2">
      <c r="B309" s="276">
        <v>1</v>
      </c>
      <c r="C309" s="90" t="s">
        <v>316</v>
      </c>
      <c r="D309" s="86" t="s">
        <v>317</v>
      </c>
      <c r="E309" s="170" t="s">
        <v>1005</v>
      </c>
      <c r="F309" s="112" t="s">
        <v>1377</v>
      </c>
      <c r="G309" s="19" t="s">
        <v>173</v>
      </c>
      <c r="H309" s="233">
        <v>12</v>
      </c>
      <c r="I309" s="20">
        <v>543.57000000000005</v>
      </c>
      <c r="J309" s="21">
        <v>6522.84</v>
      </c>
      <c r="K309" s="77">
        <v>2.4736021420914317E-4</v>
      </c>
      <c r="L309" s="444">
        <f t="shared" si="4"/>
        <v>6</v>
      </c>
    </row>
    <row r="310" spans="2:12" s="120" customFormat="1" hidden="1" outlineLevel="1" x14ac:dyDescent="0.2">
      <c r="B310" s="276">
        <v>276</v>
      </c>
      <c r="C310" s="90" t="s">
        <v>421</v>
      </c>
      <c r="D310" s="86" t="s">
        <v>424</v>
      </c>
      <c r="E310" s="170" t="s">
        <v>1005</v>
      </c>
      <c r="F310" s="112" t="s">
        <v>1443</v>
      </c>
      <c r="G310" s="19" t="s">
        <v>173</v>
      </c>
      <c r="H310" s="233">
        <v>29</v>
      </c>
      <c r="I310" s="20">
        <v>222.8</v>
      </c>
      <c r="J310" s="21">
        <v>6461.2</v>
      </c>
      <c r="K310" s="77">
        <v>2.4502269196364097E-4</v>
      </c>
      <c r="L310" s="444">
        <f t="shared" si="4"/>
        <v>14</v>
      </c>
    </row>
    <row r="311" spans="2:12" s="120" customFormat="1" hidden="1" outlineLevel="1" x14ac:dyDescent="0.2">
      <c r="B311" s="276">
        <v>103</v>
      </c>
      <c r="C311" s="85" t="s">
        <v>179</v>
      </c>
      <c r="D311" s="86" t="s">
        <v>180</v>
      </c>
      <c r="E311" s="170" t="s">
        <v>1005</v>
      </c>
      <c r="F311" s="112" t="s">
        <v>1304</v>
      </c>
      <c r="G311" s="19" t="s">
        <v>26</v>
      </c>
      <c r="H311" s="233">
        <v>155</v>
      </c>
      <c r="I311" s="20">
        <v>41.25</v>
      </c>
      <c r="J311" s="21">
        <v>6393.75</v>
      </c>
      <c r="K311" s="77">
        <v>2.4246484193996928E-4</v>
      </c>
      <c r="L311" s="444">
        <f t="shared" si="4"/>
        <v>77</v>
      </c>
    </row>
    <row r="312" spans="2:12" hidden="1" outlineLevel="1" x14ac:dyDescent="0.2">
      <c r="B312" s="276">
        <v>11</v>
      </c>
      <c r="C312" s="90" t="s">
        <v>1111</v>
      </c>
      <c r="D312" s="86" t="s">
        <v>892</v>
      </c>
      <c r="E312" s="170" t="s">
        <v>1085</v>
      </c>
      <c r="F312" s="112" t="s">
        <v>1632</v>
      </c>
      <c r="G312" s="19" t="s">
        <v>26</v>
      </c>
      <c r="H312" s="233">
        <v>37.5</v>
      </c>
      <c r="I312" s="20">
        <v>170.07</v>
      </c>
      <c r="J312" s="21">
        <v>6377.63</v>
      </c>
      <c r="K312" s="77">
        <v>2.4185353664150247E-4</v>
      </c>
      <c r="L312" s="444">
        <f t="shared" si="4"/>
        <v>18</v>
      </c>
    </row>
    <row r="313" spans="2:12" s="126" customFormat="1" hidden="1" outlineLevel="1" x14ac:dyDescent="0.2">
      <c r="B313" s="276">
        <v>65</v>
      </c>
      <c r="C313" s="90" t="s">
        <v>606</v>
      </c>
      <c r="D313" s="140" t="s">
        <v>510</v>
      </c>
      <c r="E313" s="170" t="s">
        <v>1005</v>
      </c>
      <c r="F313" s="112" t="s">
        <v>1202</v>
      </c>
      <c r="G313" s="19" t="s">
        <v>1082</v>
      </c>
      <c r="H313" s="233">
        <v>716.87</v>
      </c>
      <c r="I313" s="20">
        <v>8.86</v>
      </c>
      <c r="J313" s="21">
        <v>6351.47</v>
      </c>
      <c r="K313" s="77">
        <v>2.4086149280726598E-4</v>
      </c>
      <c r="L313" s="444">
        <f t="shared" si="4"/>
        <v>358</v>
      </c>
    </row>
    <row r="314" spans="2:12" s="120" customFormat="1" hidden="1" outlineLevel="1" x14ac:dyDescent="0.2">
      <c r="B314" s="276">
        <v>800</v>
      </c>
      <c r="C314" s="294" t="s">
        <v>650</v>
      </c>
      <c r="D314" s="387">
        <v>200113</v>
      </c>
      <c r="E314" s="170" t="s">
        <v>1152</v>
      </c>
      <c r="F314" s="112" t="s">
        <v>1186</v>
      </c>
      <c r="G314" s="19" t="s">
        <v>1182</v>
      </c>
      <c r="H314" s="330">
        <v>1</v>
      </c>
      <c r="I314" s="115">
        <v>6303.98</v>
      </c>
      <c r="J314" s="386">
        <v>6303.98</v>
      </c>
      <c r="K314" s="77">
        <v>2.3906056919534351E-4</v>
      </c>
      <c r="L314" s="444">
        <f t="shared" si="4"/>
        <v>0</v>
      </c>
    </row>
    <row r="315" spans="2:12" s="120" customFormat="1" hidden="1" outlineLevel="1" x14ac:dyDescent="0.2">
      <c r="B315" s="276">
        <v>75</v>
      </c>
      <c r="C315" s="90" t="s">
        <v>607</v>
      </c>
      <c r="D315" s="86" t="s">
        <v>511</v>
      </c>
      <c r="E315" s="170" t="s">
        <v>1005</v>
      </c>
      <c r="F315" s="112" t="s">
        <v>1211</v>
      </c>
      <c r="G315" s="19" t="s">
        <v>1082</v>
      </c>
      <c r="H315" s="233">
        <v>716.87</v>
      </c>
      <c r="I315" s="20">
        <v>8.68</v>
      </c>
      <c r="J315" s="21">
        <v>6222.43</v>
      </c>
      <c r="K315" s="77">
        <v>2.3596801664633793E-4</v>
      </c>
      <c r="L315" s="444">
        <f t="shared" si="4"/>
        <v>358</v>
      </c>
    </row>
    <row r="316" spans="2:12" s="120" customFormat="1" hidden="1" outlineLevel="1" x14ac:dyDescent="0.2">
      <c r="B316" s="276">
        <v>6</v>
      </c>
      <c r="C316" s="90" t="s">
        <v>415</v>
      </c>
      <c r="D316" s="86" t="s">
        <v>552</v>
      </c>
      <c r="E316" s="170" t="s">
        <v>1005</v>
      </c>
      <c r="F316" s="112" t="s">
        <v>1434</v>
      </c>
      <c r="G316" s="19" t="s">
        <v>173</v>
      </c>
      <c r="H316" s="233">
        <v>65</v>
      </c>
      <c r="I316" s="20">
        <v>91.9</v>
      </c>
      <c r="J316" s="21">
        <v>5973.5</v>
      </c>
      <c r="K316" s="77">
        <v>2.2652805213347512E-4</v>
      </c>
      <c r="L316" s="444">
        <f t="shared" si="4"/>
        <v>32</v>
      </c>
    </row>
    <row r="317" spans="2:12" s="120" customFormat="1" hidden="1" outlineLevel="1" x14ac:dyDescent="0.2">
      <c r="B317" s="276">
        <v>1374.85</v>
      </c>
      <c r="C317" s="90" t="s">
        <v>374</v>
      </c>
      <c r="D317" s="86" t="s">
        <v>348</v>
      </c>
      <c r="E317" s="170" t="s">
        <v>1005</v>
      </c>
      <c r="F317" s="112" t="s">
        <v>1410</v>
      </c>
      <c r="G317" s="19" t="s">
        <v>173</v>
      </c>
      <c r="H317" s="233">
        <v>16</v>
      </c>
      <c r="I317" s="20">
        <v>372.76</v>
      </c>
      <c r="J317" s="21">
        <v>5964.16</v>
      </c>
      <c r="K317" s="77">
        <v>2.2617385911314754E-4</v>
      </c>
      <c r="L317" s="444">
        <f t="shared" si="4"/>
        <v>8</v>
      </c>
    </row>
    <row r="318" spans="2:12" s="120" customFormat="1" hidden="1" outlineLevel="1" x14ac:dyDescent="0.2">
      <c r="B318" s="276">
        <v>571.20000000000005</v>
      </c>
      <c r="C318" s="85" t="s">
        <v>159</v>
      </c>
      <c r="D318" s="86" t="s">
        <v>684</v>
      </c>
      <c r="E318" s="170" t="s">
        <v>1005</v>
      </c>
      <c r="F318" s="112" t="s">
        <v>1291</v>
      </c>
      <c r="G318" s="19" t="s">
        <v>1082</v>
      </c>
      <c r="H318" s="233">
        <v>61.03</v>
      </c>
      <c r="I318" s="20">
        <v>96.71</v>
      </c>
      <c r="J318" s="21">
        <v>5902.21</v>
      </c>
      <c r="K318" s="77">
        <v>2.2382458099652098E-4</v>
      </c>
      <c r="L318" s="444">
        <f t="shared" si="4"/>
        <v>30</v>
      </c>
    </row>
    <row r="319" spans="2:12" s="120" customFormat="1" ht="12.75" hidden="1" customHeight="1" outlineLevel="1" x14ac:dyDescent="0.2">
      <c r="B319" s="276">
        <v>6</v>
      </c>
      <c r="C319" s="85" t="s">
        <v>229</v>
      </c>
      <c r="D319" s="135" t="s">
        <v>230</v>
      </c>
      <c r="E319" s="171" t="s">
        <v>1005</v>
      </c>
      <c r="F319" s="172" t="s">
        <v>1330</v>
      </c>
      <c r="G319" s="30" t="s">
        <v>173</v>
      </c>
      <c r="H319" s="233">
        <v>26</v>
      </c>
      <c r="I319" s="20">
        <v>222.58</v>
      </c>
      <c r="J319" s="21">
        <v>5787.08</v>
      </c>
      <c r="K319" s="77">
        <v>2.1945860214959257E-4</v>
      </c>
      <c r="L319" s="444">
        <f t="shared" si="4"/>
        <v>13</v>
      </c>
    </row>
    <row r="320" spans="2:12" hidden="1" outlineLevel="1" x14ac:dyDescent="0.2">
      <c r="B320" s="276">
        <v>1004</v>
      </c>
      <c r="C320" s="83" t="s">
        <v>735</v>
      </c>
      <c r="D320" s="31" t="s">
        <v>708</v>
      </c>
      <c r="E320" s="170" t="s">
        <v>1005</v>
      </c>
      <c r="F320" s="112" t="s">
        <v>1480</v>
      </c>
      <c r="G320" s="19" t="s">
        <v>1082</v>
      </c>
      <c r="H320" s="233">
        <v>4</v>
      </c>
      <c r="I320" s="20">
        <v>1428.67</v>
      </c>
      <c r="J320" s="21">
        <v>5714.68</v>
      </c>
      <c r="K320" s="77">
        <v>2.1671303740958026E-4</v>
      </c>
      <c r="L320" s="444">
        <f t="shared" si="4"/>
        <v>2</v>
      </c>
    </row>
    <row r="321" spans="2:12" hidden="1" outlineLevel="1" x14ac:dyDescent="0.2">
      <c r="B321" s="276">
        <v>1364</v>
      </c>
      <c r="C321" s="83" t="s">
        <v>769</v>
      </c>
      <c r="D321" s="22" t="s">
        <v>123</v>
      </c>
      <c r="E321" s="170" t="s">
        <v>1005</v>
      </c>
      <c r="F321" s="112" t="s">
        <v>1256</v>
      </c>
      <c r="G321" s="19" t="s">
        <v>173</v>
      </c>
      <c r="H321" s="233">
        <v>2</v>
      </c>
      <c r="I321" s="20">
        <v>2791.27</v>
      </c>
      <c r="J321" s="21">
        <v>5582.54</v>
      </c>
      <c r="K321" s="77">
        <v>2.1170200253740857E-4</v>
      </c>
      <c r="L321" s="444">
        <f t="shared" si="4"/>
        <v>1</v>
      </c>
    </row>
    <row r="322" spans="2:12" s="126" customFormat="1" ht="25.5" hidden="1" outlineLevel="1" x14ac:dyDescent="0.2">
      <c r="B322" s="276">
        <v>29</v>
      </c>
      <c r="C322" s="83" t="s">
        <v>1115</v>
      </c>
      <c r="D322" s="33" t="s">
        <v>900</v>
      </c>
      <c r="E322" s="170" t="s">
        <v>1085</v>
      </c>
      <c r="F322" s="112" t="s">
        <v>1636</v>
      </c>
      <c r="G322" s="19" t="s">
        <v>173</v>
      </c>
      <c r="H322" s="233">
        <v>16</v>
      </c>
      <c r="I322" s="20">
        <v>348.88</v>
      </c>
      <c r="J322" s="21">
        <v>5582.08</v>
      </c>
      <c r="K322" s="77">
        <v>2.1168455834154662E-4</v>
      </c>
      <c r="L322" s="444">
        <f t="shared" si="4"/>
        <v>8</v>
      </c>
    </row>
    <row r="323" spans="2:12" s="126" customFormat="1" hidden="1" outlineLevel="1" x14ac:dyDescent="0.2">
      <c r="B323" s="276">
        <v>65</v>
      </c>
      <c r="C323" s="83" t="s">
        <v>791</v>
      </c>
      <c r="D323" s="33" t="s">
        <v>764</v>
      </c>
      <c r="E323" s="170" t="s">
        <v>1005</v>
      </c>
      <c r="F323" s="112" t="s">
        <v>1533</v>
      </c>
      <c r="G323" s="19" t="s">
        <v>173</v>
      </c>
      <c r="H323" s="233">
        <v>1</v>
      </c>
      <c r="I323" s="20">
        <v>5537.6</v>
      </c>
      <c r="J323" s="21">
        <v>5537.6</v>
      </c>
      <c r="K323" s="77">
        <v>2.0999778044602526E-4</v>
      </c>
      <c r="L323" s="444">
        <f t="shared" si="4"/>
        <v>0</v>
      </c>
    </row>
    <row r="324" spans="2:12" s="126" customFormat="1" hidden="1" outlineLevel="1" x14ac:dyDescent="0.2">
      <c r="B324" s="276">
        <v>80</v>
      </c>
      <c r="C324" s="83" t="s">
        <v>804</v>
      </c>
      <c r="D324" s="26" t="s">
        <v>797</v>
      </c>
      <c r="E324" s="170" t="s">
        <v>1005</v>
      </c>
      <c r="F324" s="112" t="s">
        <v>1548</v>
      </c>
      <c r="G324" s="19" t="s">
        <v>1082</v>
      </c>
      <c r="H324" s="233">
        <v>51.3</v>
      </c>
      <c r="I324" s="20">
        <v>106.64</v>
      </c>
      <c r="J324" s="21">
        <v>5470.63</v>
      </c>
      <c r="K324" s="77">
        <v>2.0745813306151384E-4</v>
      </c>
      <c r="L324" s="444">
        <f t="shared" si="4"/>
        <v>25</v>
      </c>
    </row>
    <row r="325" spans="2:12" s="126" customFormat="1" hidden="1" outlineLevel="1" x14ac:dyDescent="0.2">
      <c r="B325" s="276">
        <v>57</v>
      </c>
      <c r="C325" s="83" t="s">
        <v>384</v>
      </c>
      <c r="D325" s="33" t="s">
        <v>405</v>
      </c>
      <c r="E325" s="170" t="s">
        <v>1005</v>
      </c>
      <c r="F325" s="112" t="s">
        <v>1416</v>
      </c>
      <c r="G325" s="19" t="s">
        <v>173</v>
      </c>
      <c r="H325" s="233">
        <v>24</v>
      </c>
      <c r="I325" s="20">
        <v>227.24</v>
      </c>
      <c r="J325" s="21">
        <v>5453.76</v>
      </c>
      <c r="K325" s="77">
        <v>2.0681838613935906E-4</v>
      </c>
      <c r="L325" s="444">
        <f t="shared" si="4"/>
        <v>12</v>
      </c>
    </row>
    <row r="326" spans="2:12" s="126" customFormat="1" hidden="1" outlineLevel="1" x14ac:dyDescent="0.2">
      <c r="B326" s="276">
        <v>1</v>
      </c>
      <c r="C326" s="83" t="s">
        <v>309</v>
      </c>
      <c r="D326" s="32" t="s">
        <v>310</v>
      </c>
      <c r="E326" s="171" t="s">
        <v>1005</v>
      </c>
      <c r="F326" s="172" t="s">
        <v>1373</v>
      </c>
      <c r="G326" s="30" t="s">
        <v>173</v>
      </c>
      <c r="H326" s="233">
        <v>2</v>
      </c>
      <c r="I326" s="20">
        <v>2688.1</v>
      </c>
      <c r="J326" s="21">
        <v>5376.2</v>
      </c>
      <c r="K326" s="77">
        <v>2.0387714302837347E-4</v>
      </c>
      <c r="L326" s="444">
        <f t="shared" si="4"/>
        <v>1</v>
      </c>
    </row>
    <row r="327" spans="2:12" hidden="1" outlineLevel="1" x14ac:dyDescent="0.2">
      <c r="B327" s="276">
        <v>9.2220000000000013</v>
      </c>
      <c r="C327" s="81" t="s">
        <v>205</v>
      </c>
      <c r="D327" s="31" t="s">
        <v>206</v>
      </c>
      <c r="E327" s="170" t="s">
        <v>1005</v>
      </c>
      <c r="F327" s="112" t="s">
        <v>1317</v>
      </c>
      <c r="G327" s="19" t="s">
        <v>173</v>
      </c>
      <c r="H327" s="233">
        <v>2</v>
      </c>
      <c r="I327" s="20">
        <v>2678.65</v>
      </c>
      <c r="J327" s="21">
        <v>5357.3</v>
      </c>
      <c r="K327" s="77">
        <v>2.0316041411143655E-4</v>
      </c>
      <c r="L327" s="444">
        <f t="shared" si="4"/>
        <v>1</v>
      </c>
    </row>
    <row r="328" spans="2:12" hidden="1" outlineLevel="1" x14ac:dyDescent="0.2">
      <c r="B328" s="276">
        <v>30.74</v>
      </c>
      <c r="C328" s="83" t="s">
        <v>497</v>
      </c>
      <c r="D328" s="33" t="s">
        <v>459</v>
      </c>
      <c r="E328" s="170" t="s">
        <v>1005</v>
      </c>
      <c r="F328" s="112" t="s">
        <v>1521</v>
      </c>
      <c r="G328" s="19" t="s">
        <v>1082</v>
      </c>
      <c r="H328" s="233">
        <v>189</v>
      </c>
      <c r="I328" s="20">
        <v>28.13</v>
      </c>
      <c r="J328" s="21">
        <v>5316.57</v>
      </c>
      <c r="K328" s="77">
        <v>2.0161584433435502E-4</v>
      </c>
      <c r="L328" s="444">
        <f t="shared" si="4"/>
        <v>94</v>
      </c>
    </row>
    <row r="329" spans="2:12" s="126" customFormat="1" hidden="1" outlineLevel="1" x14ac:dyDescent="0.2">
      <c r="B329" s="276">
        <v>6.660000000000001</v>
      </c>
      <c r="C329" s="83" t="s">
        <v>425</v>
      </c>
      <c r="D329" s="33" t="s">
        <v>428</v>
      </c>
      <c r="E329" s="170" t="s">
        <v>1005</v>
      </c>
      <c r="F329" s="112" t="s">
        <v>1445</v>
      </c>
      <c r="G329" s="19" t="s">
        <v>173</v>
      </c>
      <c r="H329" s="233">
        <v>80</v>
      </c>
      <c r="I329" s="20">
        <v>66.260000000000005</v>
      </c>
      <c r="J329" s="21">
        <v>5300.8</v>
      </c>
      <c r="K329" s="77">
        <v>2.0101781179360925E-4</v>
      </c>
      <c r="L329" s="444">
        <f t="shared" si="4"/>
        <v>40</v>
      </c>
    </row>
    <row r="330" spans="2:12" s="126" customFormat="1" hidden="1" outlineLevel="1" x14ac:dyDescent="0.2">
      <c r="B330" s="276">
        <v>30.74</v>
      </c>
      <c r="C330" s="80" t="s">
        <v>44</v>
      </c>
      <c r="D330" s="22" t="s">
        <v>45</v>
      </c>
      <c r="E330" s="170" t="s">
        <v>1005</v>
      </c>
      <c r="F330" s="112" t="s">
        <v>1207</v>
      </c>
      <c r="G330" s="19" t="s">
        <v>1195</v>
      </c>
      <c r="H330" s="233">
        <v>32.520000000000003</v>
      </c>
      <c r="I330" s="20">
        <v>162.69</v>
      </c>
      <c r="J330" s="21">
        <v>5290.68</v>
      </c>
      <c r="K330" s="77">
        <v>2.0063403948464623E-4</v>
      </c>
      <c r="L330" s="444">
        <f t="shared" si="4"/>
        <v>16</v>
      </c>
    </row>
    <row r="331" spans="2:12" s="126" customFormat="1" hidden="1" outlineLevel="1" x14ac:dyDescent="0.2">
      <c r="B331" s="276">
        <v>30.74</v>
      </c>
      <c r="C331" s="81" t="s">
        <v>199</v>
      </c>
      <c r="D331" s="33" t="s">
        <v>200</v>
      </c>
      <c r="E331" s="170" t="s">
        <v>1005</v>
      </c>
      <c r="F331" s="112" t="s">
        <v>1314</v>
      </c>
      <c r="G331" s="19" t="s">
        <v>173</v>
      </c>
      <c r="H331" s="233">
        <v>47</v>
      </c>
      <c r="I331" s="20">
        <v>111.72</v>
      </c>
      <c r="J331" s="21">
        <v>5250.84</v>
      </c>
      <c r="K331" s="77">
        <v>1.9912322043434108E-4</v>
      </c>
      <c r="L331" s="444">
        <f t="shared" si="4"/>
        <v>23</v>
      </c>
    </row>
    <row r="332" spans="2:12" s="126" customFormat="1" hidden="1" outlineLevel="1" x14ac:dyDescent="0.2">
      <c r="B332" s="276">
        <v>61.48</v>
      </c>
      <c r="C332" s="83" t="s">
        <v>307</v>
      </c>
      <c r="D332" s="33" t="s">
        <v>983</v>
      </c>
      <c r="E332" s="170" t="s">
        <v>1005</v>
      </c>
      <c r="F332" s="112" t="s">
        <v>1370</v>
      </c>
      <c r="G332" s="19" t="s">
        <v>173</v>
      </c>
      <c r="H332" s="233">
        <v>2</v>
      </c>
      <c r="I332" s="20">
        <v>2619.27</v>
      </c>
      <c r="J332" s="21">
        <v>5238.54</v>
      </c>
      <c r="K332" s="77">
        <v>1.9865677780585834E-4</v>
      </c>
      <c r="L332" s="444">
        <f t="shared" si="4"/>
        <v>1</v>
      </c>
    </row>
    <row r="333" spans="2:12" s="126" customFormat="1" hidden="1" outlineLevel="1" x14ac:dyDescent="0.2">
      <c r="B333" s="276">
        <v>9.2220000000000013</v>
      </c>
      <c r="C333" s="83" t="s">
        <v>398</v>
      </c>
      <c r="D333" s="116" t="s">
        <v>381</v>
      </c>
      <c r="E333" s="170" t="s">
        <v>1005</v>
      </c>
      <c r="F333" s="112" t="s">
        <v>1425</v>
      </c>
      <c r="G333" s="19" t="s">
        <v>173</v>
      </c>
      <c r="H333" s="233">
        <v>17</v>
      </c>
      <c r="I333" s="20">
        <v>305.23</v>
      </c>
      <c r="J333" s="21">
        <v>5188.91</v>
      </c>
      <c r="K333" s="77">
        <v>1.9677470076101287E-4</v>
      </c>
      <c r="L333" s="444">
        <f t="shared" si="4"/>
        <v>8</v>
      </c>
    </row>
    <row r="334" spans="2:12" hidden="1" outlineLevel="1" x14ac:dyDescent="0.2">
      <c r="B334" s="276">
        <v>86.58</v>
      </c>
      <c r="C334" s="83" t="s">
        <v>605</v>
      </c>
      <c r="D334" s="86" t="s">
        <v>39</v>
      </c>
      <c r="E334" s="170" t="s">
        <v>1005</v>
      </c>
      <c r="F334" s="112" t="s">
        <v>1201</v>
      </c>
      <c r="G334" s="19" t="s">
        <v>1195</v>
      </c>
      <c r="H334" s="233">
        <v>100.36</v>
      </c>
      <c r="I334" s="20">
        <v>50.99</v>
      </c>
      <c r="J334" s="21">
        <v>5117.3599999999997</v>
      </c>
      <c r="K334" s="77">
        <v>1.9406136986118024E-4</v>
      </c>
      <c r="L334" s="444">
        <f t="shared" si="4"/>
        <v>50</v>
      </c>
    </row>
    <row r="335" spans="2:12" hidden="1" outlineLevel="1" x14ac:dyDescent="0.2">
      <c r="B335" s="276">
        <v>1</v>
      </c>
      <c r="C335" s="76" t="s">
        <v>780</v>
      </c>
      <c r="D335" s="87" t="s">
        <v>155</v>
      </c>
      <c r="E335" s="170" t="s">
        <v>1005</v>
      </c>
      <c r="F335" s="112" t="s">
        <v>1289</v>
      </c>
      <c r="G335" s="19" t="s">
        <v>26</v>
      </c>
      <c r="H335" s="233">
        <v>568.65</v>
      </c>
      <c r="I335" s="20">
        <v>8.59</v>
      </c>
      <c r="J335" s="21">
        <v>4884.7</v>
      </c>
      <c r="K335" s="77">
        <v>1.8523839897152187E-4</v>
      </c>
      <c r="L335" s="444">
        <f t="shared" ref="L335:L398" si="5">ROUNDDOWN($L$13*H335,0)</f>
        <v>284</v>
      </c>
    </row>
    <row r="336" spans="2:12" s="126" customFormat="1" hidden="1" outlineLevel="1" x14ac:dyDescent="0.2">
      <c r="B336" s="276">
        <v>1</v>
      </c>
      <c r="C336" s="83" t="s">
        <v>409</v>
      </c>
      <c r="D336" s="86" t="s">
        <v>408</v>
      </c>
      <c r="E336" s="170" t="s">
        <v>1005</v>
      </c>
      <c r="F336" s="112" t="s">
        <v>1431</v>
      </c>
      <c r="G336" s="19" t="s">
        <v>173</v>
      </c>
      <c r="H336" s="233">
        <v>276</v>
      </c>
      <c r="I336" s="20">
        <v>17.55</v>
      </c>
      <c r="J336" s="21">
        <v>4843.8</v>
      </c>
      <c r="K336" s="77">
        <v>1.8368738242640443E-4</v>
      </c>
      <c r="L336" s="444">
        <f t="shared" si="5"/>
        <v>138</v>
      </c>
    </row>
    <row r="337" spans="2:12" s="126" customFormat="1" hidden="1" outlineLevel="1" x14ac:dyDescent="0.2">
      <c r="B337" s="276">
        <v>9.4260000000000019</v>
      </c>
      <c r="C337" s="82" t="s">
        <v>1047</v>
      </c>
      <c r="D337" s="413" t="s">
        <v>858</v>
      </c>
      <c r="E337" s="170" t="s">
        <v>1085</v>
      </c>
      <c r="F337" s="112" t="s">
        <v>1158</v>
      </c>
      <c r="G337" s="19" t="s">
        <v>5</v>
      </c>
      <c r="H337" s="233">
        <v>5.19</v>
      </c>
      <c r="I337" s="20">
        <v>921.02</v>
      </c>
      <c r="J337" s="21">
        <v>4780.09</v>
      </c>
      <c r="K337" s="77">
        <v>1.8127136129952341E-4</v>
      </c>
      <c r="L337" s="444">
        <f t="shared" si="5"/>
        <v>2</v>
      </c>
    </row>
    <row r="338" spans="2:12" s="126" customFormat="1" hidden="1" outlineLevel="1" x14ac:dyDescent="0.2">
      <c r="B338" s="276">
        <v>1</v>
      </c>
      <c r="C338" s="83" t="s">
        <v>390</v>
      </c>
      <c r="D338" s="116" t="s">
        <v>546</v>
      </c>
      <c r="E338" s="170" t="s">
        <v>1005</v>
      </c>
      <c r="F338" s="112" t="s">
        <v>1420</v>
      </c>
      <c r="G338" s="19" t="s">
        <v>173</v>
      </c>
      <c r="H338" s="233">
        <v>20</v>
      </c>
      <c r="I338" s="20">
        <v>238.22</v>
      </c>
      <c r="J338" s="21">
        <v>4764.3999999999996</v>
      </c>
      <c r="K338" s="77">
        <v>1.80676362531971E-4</v>
      </c>
      <c r="L338" s="444">
        <f t="shared" si="5"/>
        <v>10</v>
      </c>
    </row>
    <row r="339" spans="2:12" s="126" customFormat="1" ht="25.5" hidden="1" outlineLevel="1" x14ac:dyDescent="0.2">
      <c r="B339" s="276">
        <v>1</v>
      </c>
      <c r="C339" s="83" t="s">
        <v>1130</v>
      </c>
      <c r="D339" s="86" t="s">
        <v>833</v>
      </c>
      <c r="E339" s="170" t="s">
        <v>1085</v>
      </c>
      <c r="F339" s="112" t="s">
        <v>1649</v>
      </c>
      <c r="G339" s="19" t="s">
        <v>32</v>
      </c>
      <c r="H339" s="233">
        <v>10.99</v>
      </c>
      <c r="I339" s="20">
        <v>431.83</v>
      </c>
      <c r="J339" s="21">
        <v>4745.8100000000004</v>
      </c>
      <c r="K339" s="77">
        <v>1.7997138948615848E-4</v>
      </c>
      <c r="L339" s="444">
        <f t="shared" si="5"/>
        <v>5</v>
      </c>
    </row>
    <row r="340" spans="2:12" s="126" customFormat="1" ht="25.5" hidden="1" outlineLevel="1" x14ac:dyDescent="0.2">
      <c r="B340" s="276">
        <v>4.4600000000000009</v>
      </c>
      <c r="C340" s="83" t="s">
        <v>1117</v>
      </c>
      <c r="D340" s="86" t="s">
        <v>902</v>
      </c>
      <c r="E340" s="170" t="s">
        <v>1085</v>
      </c>
      <c r="F340" s="112" t="s">
        <v>1638</v>
      </c>
      <c r="G340" s="19" t="s">
        <v>26</v>
      </c>
      <c r="H340" s="233">
        <v>8</v>
      </c>
      <c r="I340" s="20">
        <v>584.48</v>
      </c>
      <c r="J340" s="21">
        <v>4675.84</v>
      </c>
      <c r="K340" s="77">
        <v>1.7731797560689518E-4</v>
      </c>
      <c r="L340" s="444">
        <f t="shared" si="5"/>
        <v>4</v>
      </c>
    </row>
    <row r="341" spans="2:12" hidden="1" outlineLevel="1" x14ac:dyDescent="0.2">
      <c r="B341" s="276">
        <v>2.52</v>
      </c>
      <c r="C341" s="81" t="s">
        <v>1064</v>
      </c>
      <c r="D341" s="86" t="s">
        <v>278</v>
      </c>
      <c r="E341" s="170" t="s">
        <v>1005</v>
      </c>
      <c r="F341" s="112" t="s">
        <v>1357</v>
      </c>
      <c r="G341" s="19" t="s">
        <v>173</v>
      </c>
      <c r="H341" s="233">
        <v>3</v>
      </c>
      <c r="I341" s="20">
        <v>1519.5</v>
      </c>
      <c r="J341" s="21">
        <v>4558.5</v>
      </c>
      <c r="K341" s="77">
        <v>1.728681887754995E-4</v>
      </c>
      <c r="L341" s="444">
        <f t="shared" si="5"/>
        <v>1</v>
      </c>
    </row>
    <row r="342" spans="2:12" hidden="1" outlineLevel="1" x14ac:dyDescent="0.2">
      <c r="B342" s="276">
        <v>15.579999999999998</v>
      </c>
      <c r="C342" s="81" t="s">
        <v>618</v>
      </c>
      <c r="D342" s="86" t="s">
        <v>814</v>
      </c>
      <c r="E342" s="170" t="s">
        <v>1005</v>
      </c>
      <c r="F342" s="112" t="s">
        <v>1561</v>
      </c>
      <c r="G342" s="19" t="s">
        <v>26</v>
      </c>
      <c r="H342" s="233">
        <v>3.47</v>
      </c>
      <c r="I342" s="20">
        <v>1308.06</v>
      </c>
      <c r="J342" s="21">
        <v>4538.97</v>
      </c>
      <c r="K342" s="77">
        <v>1.7212756889466469E-4</v>
      </c>
      <c r="L342" s="444">
        <f t="shared" si="5"/>
        <v>1</v>
      </c>
    </row>
    <row r="343" spans="2:12" s="126" customFormat="1" hidden="1" outlineLevel="1" x14ac:dyDescent="0.2">
      <c r="B343" s="276">
        <v>17.95</v>
      </c>
      <c r="C343" s="83" t="s">
        <v>1052</v>
      </c>
      <c r="D343" s="86" t="s">
        <v>984</v>
      </c>
      <c r="E343" s="170" t="s">
        <v>1005</v>
      </c>
      <c r="F343" s="112" t="s">
        <v>1371</v>
      </c>
      <c r="G343" s="19" t="s">
        <v>831</v>
      </c>
      <c r="H343" s="233">
        <v>2</v>
      </c>
      <c r="I343" s="20">
        <v>2203.81</v>
      </c>
      <c r="J343" s="21">
        <v>4407.62</v>
      </c>
      <c r="K343" s="77">
        <v>1.6714649253277771E-4</v>
      </c>
      <c r="L343" s="444">
        <f t="shared" si="5"/>
        <v>1</v>
      </c>
    </row>
    <row r="344" spans="2:12" s="126" customFormat="1" hidden="1" outlineLevel="1" x14ac:dyDescent="0.2">
      <c r="B344" s="276">
        <v>17.95</v>
      </c>
      <c r="C344" s="81" t="s">
        <v>247</v>
      </c>
      <c r="D344" s="86" t="s">
        <v>248</v>
      </c>
      <c r="E344" s="170" t="s">
        <v>1005</v>
      </c>
      <c r="F344" s="112" t="s">
        <v>1339</v>
      </c>
      <c r="G344" s="19" t="s">
        <v>173</v>
      </c>
      <c r="H344" s="233">
        <v>31</v>
      </c>
      <c r="I344" s="20">
        <v>142.06</v>
      </c>
      <c r="J344" s="21">
        <v>4403.8599999999997</v>
      </c>
      <c r="K344" s="77">
        <v>1.6700390519268864E-4</v>
      </c>
      <c r="L344" s="444">
        <f t="shared" si="5"/>
        <v>15</v>
      </c>
    </row>
    <row r="345" spans="2:12" s="126" customFormat="1" hidden="1" outlineLevel="1" x14ac:dyDescent="0.2">
      <c r="B345" s="276">
        <v>17.95</v>
      </c>
      <c r="C345" s="83" t="s">
        <v>1139</v>
      </c>
      <c r="D345" s="86" t="s">
        <v>848</v>
      </c>
      <c r="E345" s="170" t="s">
        <v>1085</v>
      </c>
      <c r="F345" s="112" t="s">
        <v>1621</v>
      </c>
      <c r="G345" s="19" t="s">
        <v>32</v>
      </c>
      <c r="H345" s="233">
        <v>1091.0999999999999</v>
      </c>
      <c r="I345" s="20">
        <v>4.01</v>
      </c>
      <c r="J345" s="21">
        <v>4375.3100000000004</v>
      </c>
      <c r="K345" s="77">
        <v>1.6592122738429984E-4</v>
      </c>
      <c r="L345" s="444">
        <f t="shared" si="5"/>
        <v>545</v>
      </c>
    </row>
    <row r="346" spans="2:12" hidden="1" outlineLevel="1" x14ac:dyDescent="0.2">
      <c r="B346" s="276">
        <v>62.24</v>
      </c>
      <c r="C346" s="83" t="s">
        <v>116</v>
      </c>
      <c r="D346" s="140" t="s">
        <v>115</v>
      </c>
      <c r="E346" s="170" t="s">
        <v>1005</v>
      </c>
      <c r="F346" s="112" t="s">
        <v>1251</v>
      </c>
      <c r="G346" s="19" t="s">
        <v>26</v>
      </c>
      <c r="H346" s="233">
        <v>24.63</v>
      </c>
      <c r="I346" s="20">
        <v>177.48</v>
      </c>
      <c r="J346" s="21">
        <v>4371.33</v>
      </c>
      <c r="K346" s="77">
        <v>1.6577029716792897E-4</v>
      </c>
      <c r="L346" s="444">
        <f t="shared" si="5"/>
        <v>12</v>
      </c>
    </row>
    <row r="347" spans="2:12" hidden="1" outlineLevel="1" x14ac:dyDescent="0.2">
      <c r="B347" s="276">
        <v>51.12</v>
      </c>
      <c r="C347" s="83" t="s">
        <v>370</v>
      </c>
      <c r="D347" s="86" t="s">
        <v>342</v>
      </c>
      <c r="E347" s="170" t="s">
        <v>1005</v>
      </c>
      <c r="F347" s="112" t="s">
        <v>1408</v>
      </c>
      <c r="G347" s="19" t="s">
        <v>173</v>
      </c>
      <c r="H347" s="233">
        <v>3</v>
      </c>
      <c r="I347" s="20">
        <v>1455.75</v>
      </c>
      <c r="J347" s="21">
        <v>4367.25</v>
      </c>
      <c r="K347" s="77">
        <v>1.656155747350664E-4</v>
      </c>
      <c r="L347" s="444">
        <f t="shared" si="5"/>
        <v>1</v>
      </c>
    </row>
    <row r="348" spans="2:12" s="126" customFormat="1" hidden="1" outlineLevel="1" x14ac:dyDescent="0.2">
      <c r="B348" s="276">
        <v>1</v>
      </c>
      <c r="C348" s="80" t="s">
        <v>38</v>
      </c>
      <c r="D348" s="140" t="s">
        <v>39</v>
      </c>
      <c r="E348" s="170" t="s">
        <v>1005</v>
      </c>
      <c r="F348" s="112" t="s">
        <v>1201</v>
      </c>
      <c r="G348" s="19" t="s">
        <v>1195</v>
      </c>
      <c r="H348" s="233">
        <v>83.6</v>
      </c>
      <c r="I348" s="20">
        <v>50.99</v>
      </c>
      <c r="J348" s="21">
        <v>4262.76</v>
      </c>
      <c r="K348" s="77">
        <v>1.6165308772285802E-4</v>
      </c>
      <c r="L348" s="444">
        <f t="shared" si="5"/>
        <v>41</v>
      </c>
    </row>
    <row r="349" spans="2:12" s="126" customFormat="1" hidden="1" outlineLevel="1" x14ac:dyDescent="0.2">
      <c r="B349" s="276">
        <v>1</v>
      </c>
      <c r="C349" s="83" t="s">
        <v>770</v>
      </c>
      <c r="D349" s="140" t="s">
        <v>865</v>
      </c>
      <c r="E349" s="170" t="s">
        <v>1085</v>
      </c>
      <c r="F349" s="112" t="s">
        <v>1257</v>
      </c>
      <c r="G349" s="19" t="s">
        <v>5</v>
      </c>
      <c r="H349" s="233">
        <v>5.12</v>
      </c>
      <c r="I349" s="20">
        <v>832.22</v>
      </c>
      <c r="J349" s="21">
        <v>4260.97</v>
      </c>
      <c r="K349" s="77">
        <v>1.6158520704765607E-4</v>
      </c>
      <c r="L349" s="444">
        <f t="shared" si="5"/>
        <v>2</v>
      </c>
    </row>
    <row r="350" spans="2:12" s="126" customFormat="1" hidden="1" outlineLevel="1" x14ac:dyDescent="0.2">
      <c r="B350" s="276">
        <v>6</v>
      </c>
      <c r="C350" s="81" t="s">
        <v>255</v>
      </c>
      <c r="D350" s="86" t="s">
        <v>256</v>
      </c>
      <c r="E350" s="170" t="s">
        <v>1005</v>
      </c>
      <c r="F350" s="112" t="s">
        <v>1343</v>
      </c>
      <c r="G350" s="19" t="s">
        <v>173</v>
      </c>
      <c r="H350" s="233">
        <v>60</v>
      </c>
      <c r="I350" s="20">
        <v>70.78</v>
      </c>
      <c r="J350" s="21">
        <v>4246.8</v>
      </c>
      <c r="K350" s="77">
        <v>1.6104784997077797E-4</v>
      </c>
      <c r="L350" s="444">
        <f t="shared" si="5"/>
        <v>30</v>
      </c>
    </row>
    <row r="351" spans="2:12" s="126" customFormat="1" hidden="1" outlineLevel="1" x14ac:dyDescent="0.2">
      <c r="B351" s="276">
        <v>3</v>
      </c>
      <c r="C351" s="81" t="s">
        <v>185</v>
      </c>
      <c r="D351" s="86" t="s">
        <v>186</v>
      </c>
      <c r="E351" s="170" t="s">
        <v>1005</v>
      </c>
      <c r="F351" s="112" t="s">
        <v>1307</v>
      </c>
      <c r="G351" s="19" t="s">
        <v>26</v>
      </c>
      <c r="H351" s="233">
        <v>42</v>
      </c>
      <c r="I351" s="20">
        <v>99.89</v>
      </c>
      <c r="J351" s="21">
        <v>4195.38</v>
      </c>
      <c r="K351" s="77">
        <v>1.5909789225073055E-4</v>
      </c>
      <c r="L351" s="444">
        <f t="shared" si="5"/>
        <v>21</v>
      </c>
    </row>
    <row r="352" spans="2:12" hidden="1" outlineLevel="1" x14ac:dyDescent="0.2">
      <c r="B352" s="276">
        <v>3</v>
      </c>
      <c r="C352" s="80" t="s">
        <v>46</v>
      </c>
      <c r="D352" s="140" t="s">
        <v>47</v>
      </c>
      <c r="E352" s="170" t="s">
        <v>1005</v>
      </c>
      <c r="F352" s="112" t="s">
        <v>1208</v>
      </c>
      <c r="G352" s="19" t="s">
        <v>1195</v>
      </c>
      <c r="H352" s="233">
        <v>23.2</v>
      </c>
      <c r="I352" s="20">
        <v>174.53</v>
      </c>
      <c r="J352" s="21">
        <v>4049.1</v>
      </c>
      <c r="K352" s="77">
        <v>1.5355063796662827E-4</v>
      </c>
      <c r="L352" s="444">
        <f t="shared" si="5"/>
        <v>11</v>
      </c>
    </row>
    <row r="353" spans="2:12" s="126" customFormat="1" hidden="1" outlineLevel="1" x14ac:dyDescent="0.2">
      <c r="B353" s="276">
        <v>3</v>
      </c>
      <c r="C353" s="83" t="s">
        <v>658</v>
      </c>
      <c r="D353" s="86" t="s">
        <v>90</v>
      </c>
      <c r="E353" s="170" t="s">
        <v>1005</v>
      </c>
      <c r="F353" s="112" t="s">
        <v>1233</v>
      </c>
      <c r="G353" s="19" t="s">
        <v>1195</v>
      </c>
      <c r="H353" s="233">
        <v>9.2200000000000006</v>
      </c>
      <c r="I353" s="20">
        <v>438.95</v>
      </c>
      <c r="J353" s="21">
        <v>4047.12</v>
      </c>
      <c r="K353" s="77">
        <v>1.5347555208009204E-4</v>
      </c>
      <c r="L353" s="444">
        <f t="shared" si="5"/>
        <v>4</v>
      </c>
    </row>
    <row r="354" spans="2:12" s="126" customFormat="1" hidden="1" outlineLevel="1" x14ac:dyDescent="0.2">
      <c r="B354" s="276">
        <v>3</v>
      </c>
      <c r="C354" s="81" t="s">
        <v>777</v>
      </c>
      <c r="D354" s="86" t="s">
        <v>218</v>
      </c>
      <c r="E354" s="170" t="s">
        <v>1005</v>
      </c>
      <c r="F354" s="112" t="s">
        <v>1324</v>
      </c>
      <c r="G354" s="19" t="s">
        <v>173</v>
      </c>
      <c r="H354" s="233">
        <v>11</v>
      </c>
      <c r="I354" s="20">
        <v>360.45</v>
      </c>
      <c r="J354" s="21">
        <v>3964.95</v>
      </c>
      <c r="K354" s="77">
        <v>1.5035948778883773E-4</v>
      </c>
      <c r="L354" s="444">
        <f t="shared" si="5"/>
        <v>5</v>
      </c>
    </row>
    <row r="355" spans="2:12" s="126" customFormat="1" hidden="1" outlineLevel="1" x14ac:dyDescent="0.2">
      <c r="B355" s="276">
        <v>3</v>
      </c>
      <c r="C355" s="83" t="s">
        <v>112</v>
      </c>
      <c r="D355" s="140" t="s">
        <v>635</v>
      </c>
      <c r="E355" s="170" t="s">
        <v>1005</v>
      </c>
      <c r="F355" s="112" t="s">
        <v>1249</v>
      </c>
      <c r="G355" s="19" t="s">
        <v>173</v>
      </c>
      <c r="H355" s="233">
        <v>1</v>
      </c>
      <c r="I355" s="20">
        <v>3924.22</v>
      </c>
      <c r="J355" s="21">
        <v>3924.22</v>
      </c>
      <c r="K355" s="77">
        <v>1.488149180117562E-4</v>
      </c>
      <c r="L355" s="444">
        <f t="shared" si="5"/>
        <v>0</v>
      </c>
    </row>
    <row r="356" spans="2:12" hidden="1" outlineLevel="1" x14ac:dyDescent="0.2">
      <c r="B356" s="276">
        <v>68.459999999999994</v>
      </c>
      <c r="C356" s="80" t="s">
        <v>74</v>
      </c>
      <c r="D356" s="87" t="s">
        <v>53</v>
      </c>
      <c r="E356" s="170" t="s">
        <v>1005</v>
      </c>
      <c r="F356" s="112" t="s">
        <v>1211</v>
      </c>
      <c r="G356" s="19" t="s">
        <v>1082</v>
      </c>
      <c r="H356" s="233">
        <v>442.75</v>
      </c>
      <c r="I356" s="20">
        <v>8.68</v>
      </c>
      <c r="J356" s="21">
        <v>3843.07</v>
      </c>
      <c r="K356" s="77">
        <v>1.4573753432871753E-4</v>
      </c>
      <c r="L356" s="444">
        <f t="shared" si="5"/>
        <v>221</v>
      </c>
    </row>
    <row r="357" spans="2:12" s="126" customFormat="1" hidden="1" outlineLevel="1" x14ac:dyDescent="0.2">
      <c r="B357" s="276">
        <v>22.82</v>
      </c>
      <c r="C357" s="83" t="s">
        <v>1106</v>
      </c>
      <c r="D357" s="86" t="s">
        <v>854</v>
      </c>
      <c r="E357" s="170" t="s">
        <v>1085</v>
      </c>
      <c r="F357" s="112" t="s">
        <v>1627</v>
      </c>
      <c r="G357" s="19" t="s">
        <v>32</v>
      </c>
      <c r="H357" s="233">
        <v>13.73</v>
      </c>
      <c r="I357" s="20">
        <v>278.83999999999997</v>
      </c>
      <c r="J357" s="21">
        <v>3828.47</v>
      </c>
      <c r="K357" s="77">
        <v>1.45183870720925E-4</v>
      </c>
      <c r="L357" s="444">
        <f t="shared" si="5"/>
        <v>6</v>
      </c>
    </row>
    <row r="358" spans="2:12" s="126" customFormat="1" hidden="1" outlineLevel="1" x14ac:dyDescent="0.2">
      <c r="B358" s="276">
        <v>4</v>
      </c>
      <c r="C358" s="81" t="s">
        <v>227</v>
      </c>
      <c r="D358" s="86" t="s">
        <v>228</v>
      </c>
      <c r="E358" s="170" t="s">
        <v>1005</v>
      </c>
      <c r="F358" s="112" t="s">
        <v>1329</v>
      </c>
      <c r="G358" s="19" t="s">
        <v>173</v>
      </c>
      <c r="H358" s="233">
        <v>8</v>
      </c>
      <c r="I358" s="20">
        <v>477.93</v>
      </c>
      <c r="J358" s="21">
        <v>3823.44</v>
      </c>
      <c r="K358" s="77">
        <v>1.44993122231391E-4</v>
      </c>
      <c r="L358" s="444">
        <f t="shared" si="5"/>
        <v>4</v>
      </c>
    </row>
    <row r="359" spans="2:12" s="126" customFormat="1" hidden="1" outlineLevel="1" x14ac:dyDescent="0.2">
      <c r="B359" s="276">
        <v>15</v>
      </c>
      <c r="C359" s="81" t="s">
        <v>1144</v>
      </c>
      <c r="D359" s="86">
        <v>32900</v>
      </c>
      <c r="E359" s="170" t="s">
        <v>1593</v>
      </c>
      <c r="F359" s="112" t="s">
        <v>1148</v>
      </c>
      <c r="G359" s="19" t="s">
        <v>29</v>
      </c>
      <c r="H359" s="233">
        <v>20</v>
      </c>
      <c r="I359" s="20">
        <v>187.76</v>
      </c>
      <c r="J359" s="21">
        <v>3755.2</v>
      </c>
      <c r="K359" s="77">
        <v>1.4240531369743461E-4</v>
      </c>
      <c r="L359" s="444">
        <f t="shared" si="5"/>
        <v>10</v>
      </c>
    </row>
    <row r="360" spans="2:12" hidden="1" outlineLevel="1" x14ac:dyDescent="0.2">
      <c r="B360" s="276">
        <v>3</v>
      </c>
      <c r="C360" s="83" t="s">
        <v>326</v>
      </c>
      <c r="D360" s="86" t="s">
        <v>350</v>
      </c>
      <c r="E360" s="170" t="s">
        <v>1005</v>
      </c>
      <c r="F360" s="112" t="s">
        <v>1385</v>
      </c>
      <c r="G360" s="19" t="s">
        <v>173</v>
      </c>
      <c r="H360" s="233">
        <v>35</v>
      </c>
      <c r="I360" s="20">
        <v>106.29</v>
      </c>
      <c r="J360" s="21">
        <v>3720.15</v>
      </c>
      <c r="K360" s="77">
        <v>1.4107614181708337E-4</v>
      </c>
      <c r="L360" s="444">
        <f t="shared" si="5"/>
        <v>17</v>
      </c>
    </row>
    <row r="361" spans="2:12" s="126" customFormat="1" hidden="1" outlineLevel="1" x14ac:dyDescent="0.2">
      <c r="B361" s="276">
        <v>1</v>
      </c>
      <c r="C361" s="83" t="s">
        <v>1126</v>
      </c>
      <c r="D361" s="140" t="s">
        <v>909</v>
      </c>
      <c r="E361" s="170" t="s">
        <v>1085</v>
      </c>
      <c r="F361" s="112" t="s">
        <v>1646</v>
      </c>
      <c r="G361" s="19" t="s">
        <v>26</v>
      </c>
      <c r="H361" s="233">
        <v>78</v>
      </c>
      <c r="I361" s="20">
        <v>47.08</v>
      </c>
      <c r="J361" s="21">
        <v>3672.24</v>
      </c>
      <c r="K361" s="77">
        <v>1.3925929089589564E-4</v>
      </c>
      <c r="L361" s="444">
        <f t="shared" si="5"/>
        <v>39</v>
      </c>
    </row>
    <row r="362" spans="2:12" s="126" customFormat="1" hidden="1" outlineLevel="1" x14ac:dyDescent="0.2">
      <c r="B362" s="276">
        <v>1</v>
      </c>
      <c r="C362" s="83" t="s">
        <v>120</v>
      </c>
      <c r="D362" s="140" t="s">
        <v>117</v>
      </c>
      <c r="E362" s="170" t="s">
        <v>1005</v>
      </c>
      <c r="F362" s="112" t="s">
        <v>1253</v>
      </c>
      <c r="G362" s="19" t="s">
        <v>26</v>
      </c>
      <c r="H362" s="233">
        <v>4.4400000000000004</v>
      </c>
      <c r="I362" s="20">
        <v>818.24</v>
      </c>
      <c r="J362" s="21">
        <v>3632.99</v>
      </c>
      <c r="K362" s="77">
        <v>1.3777084592289172E-4</v>
      </c>
      <c r="L362" s="444">
        <f t="shared" si="5"/>
        <v>2</v>
      </c>
    </row>
    <row r="363" spans="2:12" s="126" customFormat="1" hidden="1" outlineLevel="1" x14ac:dyDescent="0.2">
      <c r="B363" s="276">
        <v>1</v>
      </c>
      <c r="C363" s="83" t="s">
        <v>1133</v>
      </c>
      <c r="D363" s="86" t="s">
        <v>853</v>
      </c>
      <c r="E363" s="170" t="s">
        <v>1085</v>
      </c>
      <c r="F363" s="112" t="s">
        <v>1651</v>
      </c>
      <c r="G363" s="19" t="s">
        <v>32</v>
      </c>
      <c r="H363" s="233">
        <v>10.99</v>
      </c>
      <c r="I363" s="20">
        <v>330.43</v>
      </c>
      <c r="J363" s="21">
        <v>3631.43</v>
      </c>
      <c r="K363" s="77">
        <v>1.3771168734562074E-4</v>
      </c>
      <c r="L363" s="444">
        <f t="shared" si="5"/>
        <v>5</v>
      </c>
    </row>
    <row r="364" spans="2:12" s="126" customFormat="1" hidden="1" outlineLevel="1" x14ac:dyDescent="0.2">
      <c r="B364" s="276">
        <v>1</v>
      </c>
      <c r="C364" s="76" t="s">
        <v>154</v>
      </c>
      <c r="D364" s="87" t="s">
        <v>151</v>
      </c>
      <c r="E364" s="170" t="s">
        <v>1005</v>
      </c>
      <c r="F364" s="112" t="s">
        <v>1287</v>
      </c>
      <c r="G364" s="19" t="s">
        <v>26</v>
      </c>
      <c r="H364" s="233">
        <v>234.32</v>
      </c>
      <c r="I364" s="20">
        <v>15.1</v>
      </c>
      <c r="J364" s="21">
        <v>3538.23</v>
      </c>
      <c r="K364" s="77">
        <v>1.3417734157532865E-4</v>
      </c>
      <c r="L364" s="444">
        <f t="shared" si="5"/>
        <v>117</v>
      </c>
    </row>
    <row r="365" spans="2:12" hidden="1" outlineLevel="1" x14ac:dyDescent="0.2">
      <c r="B365" s="276">
        <v>2</v>
      </c>
      <c r="C365" s="83" t="s">
        <v>423</v>
      </c>
      <c r="D365" s="86" t="s">
        <v>426</v>
      </c>
      <c r="E365" s="170" t="s">
        <v>1005</v>
      </c>
      <c r="F365" s="112" t="s">
        <v>1444</v>
      </c>
      <c r="G365" s="19" t="s">
        <v>173</v>
      </c>
      <c r="H365" s="233">
        <v>65</v>
      </c>
      <c r="I365" s="20">
        <v>53.85</v>
      </c>
      <c r="J365" s="21">
        <v>3500.25</v>
      </c>
      <c r="K365" s="77">
        <v>1.3273705775176969E-4</v>
      </c>
      <c r="L365" s="444">
        <f t="shared" si="5"/>
        <v>32</v>
      </c>
    </row>
    <row r="366" spans="2:12" s="126" customFormat="1" hidden="1" outlineLevel="1" x14ac:dyDescent="0.2">
      <c r="B366" s="276">
        <v>5</v>
      </c>
      <c r="C366" s="80" t="s">
        <v>72</v>
      </c>
      <c r="D366" s="87" t="s">
        <v>75</v>
      </c>
      <c r="E366" s="170" t="s">
        <v>1005</v>
      </c>
      <c r="F366" s="112" t="s">
        <v>1215</v>
      </c>
      <c r="G366" s="19" t="s">
        <v>838</v>
      </c>
      <c r="H366" s="233">
        <v>309.23</v>
      </c>
      <c r="I366" s="20">
        <v>10.84</v>
      </c>
      <c r="J366" s="21">
        <v>3352.05</v>
      </c>
      <c r="K366" s="77">
        <v>1.2711699291102625E-4</v>
      </c>
      <c r="L366" s="444">
        <f t="shared" si="5"/>
        <v>154</v>
      </c>
    </row>
    <row r="367" spans="2:12" s="126" customFormat="1" hidden="1" outlineLevel="1" x14ac:dyDescent="0.2">
      <c r="B367" s="276">
        <v>1</v>
      </c>
      <c r="C367" s="83" t="s">
        <v>731</v>
      </c>
      <c r="D367" s="86" t="s">
        <v>704</v>
      </c>
      <c r="E367" s="170" t="s">
        <v>1005</v>
      </c>
      <c r="F367" s="112" t="s">
        <v>1476</v>
      </c>
      <c r="G367" s="19" t="s">
        <v>173</v>
      </c>
      <c r="H367" s="233">
        <v>2</v>
      </c>
      <c r="I367" s="20">
        <v>1642.8</v>
      </c>
      <c r="J367" s="21">
        <v>3285.6</v>
      </c>
      <c r="K367" s="77">
        <v>1.2459706505227184E-4</v>
      </c>
      <c r="L367" s="444">
        <f t="shared" si="5"/>
        <v>1</v>
      </c>
    </row>
    <row r="368" spans="2:12" s="126" customFormat="1" hidden="1" outlineLevel="1" x14ac:dyDescent="0.2">
      <c r="B368" s="276">
        <v>2</v>
      </c>
      <c r="C368" s="83" t="s">
        <v>720</v>
      </c>
      <c r="D368" s="86" t="s">
        <v>695</v>
      </c>
      <c r="E368" s="170" t="s">
        <v>1005</v>
      </c>
      <c r="F368" s="112" t="s">
        <v>1465</v>
      </c>
      <c r="G368" s="19" t="s">
        <v>26</v>
      </c>
      <c r="H368" s="233">
        <v>22.82</v>
      </c>
      <c r="I368" s="20">
        <v>140.36000000000001</v>
      </c>
      <c r="J368" s="21">
        <v>3203.02</v>
      </c>
      <c r="K368" s="77">
        <v>1.2146545267340144E-4</v>
      </c>
      <c r="L368" s="444">
        <f t="shared" si="5"/>
        <v>11</v>
      </c>
    </row>
    <row r="369" spans="2:12" s="126" customFormat="1" hidden="1" outlineLevel="1" x14ac:dyDescent="0.2">
      <c r="B369" s="276">
        <v>9</v>
      </c>
      <c r="C369" s="83" t="s">
        <v>394</v>
      </c>
      <c r="D369" s="86" t="s">
        <v>387</v>
      </c>
      <c r="E369" s="170" t="s">
        <v>1005</v>
      </c>
      <c r="F369" s="112" t="s">
        <v>1423</v>
      </c>
      <c r="G369" s="19" t="s">
        <v>173</v>
      </c>
      <c r="H369" s="233">
        <v>12</v>
      </c>
      <c r="I369" s="20">
        <v>261.24</v>
      </c>
      <c r="J369" s="21">
        <v>3134.88</v>
      </c>
      <c r="K369" s="77">
        <v>1.1888143635593681E-4</v>
      </c>
      <c r="L369" s="444">
        <f t="shared" si="5"/>
        <v>6</v>
      </c>
    </row>
    <row r="370" spans="2:12" hidden="1" outlineLevel="1" x14ac:dyDescent="0.2">
      <c r="B370" s="276">
        <v>5</v>
      </c>
      <c r="C370" s="83" t="s">
        <v>1109</v>
      </c>
      <c r="D370" s="86" t="s">
        <v>895</v>
      </c>
      <c r="E370" s="170" t="s">
        <v>1085</v>
      </c>
      <c r="F370" s="112" t="s">
        <v>1630</v>
      </c>
      <c r="G370" s="19" t="s">
        <v>26</v>
      </c>
      <c r="H370" s="233">
        <v>22.5</v>
      </c>
      <c r="I370" s="20">
        <v>137.26</v>
      </c>
      <c r="J370" s="21">
        <v>3088.35</v>
      </c>
      <c r="K370" s="77">
        <v>1.1711691802233496E-4</v>
      </c>
      <c r="L370" s="444">
        <f t="shared" si="5"/>
        <v>11</v>
      </c>
    </row>
    <row r="371" spans="2:12" s="126" customFormat="1" ht="25.5" hidden="1" outlineLevel="1" x14ac:dyDescent="0.2">
      <c r="B371" s="276">
        <v>1</v>
      </c>
      <c r="C371" s="83" t="s">
        <v>1127</v>
      </c>
      <c r="D371" s="86" t="s">
        <v>910</v>
      </c>
      <c r="E371" s="170" t="s">
        <v>1085</v>
      </c>
      <c r="F371" s="112" t="s">
        <v>1647</v>
      </c>
      <c r="G371" s="19" t="s">
        <v>32</v>
      </c>
      <c r="H371" s="233">
        <v>5.26</v>
      </c>
      <c r="I371" s="20">
        <v>582.41999999999996</v>
      </c>
      <c r="J371" s="21">
        <v>3063.53</v>
      </c>
      <c r="K371" s="77">
        <v>1.1617568988908765E-4</v>
      </c>
      <c r="L371" s="444">
        <f t="shared" si="5"/>
        <v>2</v>
      </c>
    </row>
    <row r="372" spans="2:12" s="126" customFormat="1" hidden="1" outlineLevel="1" x14ac:dyDescent="0.2">
      <c r="B372" s="276">
        <v>4</v>
      </c>
      <c r="C372" s="81" t="s">
        <v>197</v>
      </c>
      <c r="D372" s="86" t="s">
        <v>198</v>
      </c>
      <c r="E372" s="170" t="s">
        <v>1005</v>
      </c>
      <c r="F372" s="112" t="s">
        <v>1313</v>
      </c>
      <c r="G372" s="19" t="s">
        <v>173</v>
      </c>
      <c r="H372" s="233">
        <v>29</v>
      </c>
      <c r="I372" s="20">
        <v>104.25</v>
      </c>
      <c r="J372" s="21">
        <v>3023.25</v>
      </c>
      <c r="K372" s="77">
        <v>1.1464818508621891E-4</v>
      </c>
      <c r="L372" s="444">
        <f t="shared" si="5"/>
        <v>14</v>
      </c>
    </row>
    <row r="373" spans="2:12" s="126" customFormat="1" hidden="1" outlineLevel="1" x14ac:dyDescent="0.2">
      <c r="B373" s="276">
        <v>1</v>
      </c>
      <c r="C373" s="81" t="s">
        <v>1145</v>
      </c>
      <c r="D373" s="86">
        <v>33500</v>
      </c>
      <c r="E373" s="170" t="s">
        <v>1593</v>
      </c>
      <c r="F373" s="112" t="s">
        <v>1149</v>
      </c>
      <c r="G373" s="19" t="s">
        <v>29</v>
      </c>
      <c r="H373" s="233">
        <v>50</v>
      </c>
      <c r="I373" s="20">
        <v>60.38</v>
      </c>
      <c r="J373" s="21">
        <v>3019</v>
      </c>
      <c r="K373" s="77">
        <v>1.1448701588532039E-4</v>
      </c>
      <c r="L373" s="444">
        <f t="shared" si="5"/>
        <v>25</v>
      </c>
    </row>
    <row r="374" spans="2:12" s="126" customFormat="1" hidden="1" outlineLevel="1" x14ac:dyDescent="0.2">
      <c r="B374" s="276">
        <v>1</v>
      </c>
      <c r="C374" s="76" t="s">
        <v>571</v>
      </c>
      <c r="D374" s="140" t="s">
        <v>939</v>
      </c>
      <c r="E374" s="170" t="s">
        <v>1085</v>
      </c>
      <c r="F374" s="112" t="s">
        <v>1014</v>
      </c>
      <c r="G374" s="19" t="s">
        <v>173</v>
      </c>
      <c r="H374" s="330">
        <v>3</v>
      </c>
      <c r="I374" s="20">
        <v>963.21</v>
      </c>
      <c r="J374" s="21">
        <v>2889.63</v>
      </c>
      <c r="K374" s="77">
        <v>1.0958102540996965E-4</v>
      </c>
      <c r="L374" s="444">
        <f t="shared" si="5"/>
        <v>1</v>
      </c>
    </row>
    <row r="375" spans="2:12" hidden="1" outlineLevel="1" x14ac:dyDescent="0.2">
      <c r="B375" s="276">
        <v>2</v>
      </c>
      <c r="C375" s="83" t="s">
        <v>368</v>
      </c>
      <c r="D375" s="86" t="s">
        <v>346</v>
      </c>
      <c r="E375" s="170" t="s">
        <v>1005</v>
      </c>
      <c r="F375" s="112" t="s">
        <v>1407</v>
      </c>
      <c r="G375" s="19" t="s">
        <v>173</v>
      </c>
      <c r="H375" s="233">
        <v>3</v>
      </c>
      <c r="I375" s="20">
        <v>962.03</v>
      </c>
      <c r="J375" s="21">
        <v>2886.09</v>
      </c>
      <c r="K375" s="77">
        <v>1.0944678094616243E-4</v>
      </c>
      <c r="L375" s="444">
        <f t="shared" si="5"/>
        <v>1</v>
      </c>
    </row>
    <row r="376" spans="2:12" s="126" customFormat="1" hidden="1" outlineLevel="1" x14ac:dyDescent="0.2">
      <c r="B376" s="276">
        <v>7</v>
      </c>
      <c r="C376" s="81" t="s">
        <v>1146</v>
      </c>
      <c r="D376" s="86">
        <v>33900</v>
      </c>
      <c r="E376" s="170" t="s">
        <v>1593</v>
      </c>
      <c r="F376" s="112" t="s">
        <v>1150</v>
      </c>
      <c r="G376" s="19" t="s">
        <v>29</v>
      </c>
      <c r="H376" s="233">
        <v>25</v>
      </c>
      <c r="I376" s="20">
        <v>115.08</v>
      </c>
      <c r="J376" s="21">
        <v>2877</v>
      </c>
      <c r="K376" s="77">
        <v>1.0910206846706419E-4</v>
      </c>
      <c r="L376" s="444">
        <f t="shared" si="5"/>
        <v>12</v>
      </c>
    </row>
    <row r="377" spans="2:12" s="126" customFormat="1" hidden="1" outlineLevel="1" x14ac:dyDescent="0.2">
      <c r="B377" s="276">
        <v>8</v>
      </c>
      <c r="C377" s="80" t="s">
        <v>69</v>
      </c>
      <c r="D377" s="136" t="s">
        <v>71</v>
      </c>
      <c r="E377" s="170" t="s">
        <v>1005</v>
      </c>
      <c r="F377" s="112" t="s">
        <v>1220</v>
      </c>
      <c r="G377" s="19" t="s">
        <v>173</v>
      </c>
      <c r="H377" s="233">
        <v>4</v>
      </c>
      <c r="I377" s="20">
        <v>716.85</v>
      </c>
      <c r="J377" s="21">
        <v>2867.4</v>
      </c>
      <c r="K377" s="77">
        <v>1.0873801568385813E-4</v>
      </c>
      <c r="L377" s="444">
        <f t="shared" si="5"/>
        <v>2</v>
      </c>
    </row>
    <row r="378" spans="2:12" s="126" customFormat="1" hidden="1" outlineLevel="1" x14ac:dyDescent="0.2">
      <c r="B378" s="276">
        <v>8</v>
      </c>
      <c r="C378" s="83" t="s">
        <v>427</v>
      </c>
      <c r="D378" s="135" t="s">
        <v>430</v>
      </c>
      <c r="E378" s="170" t="s">
        <v>1005</v>
      </c>
      <c r="F378" s="112" t="s">
        <v>1446</v>
      </c>
      <c r="G378" s="19" t="s">
        <v>173</v>
      </c>
      <c r="H378" s="233">
        <v>57</v>
      </c>
      <c r="I378" s="20">
        <v>49.7</v>
      </c>
      <c r="J378" s="21">
        <v>2832.9</v>
      </c>
      <c r="K378" s="77">
        <v>1.0742970099421139E-4</v>
      </c>
      <c r="L378" s="444">
        <f t="shared" si="5"/>
        <v>28</v>
      </c>
    </row>
    <row r="379" spans="2:12" hidden="1" outlineLevel="1" x14ac:dyDescent="0.2">
      <c r="B379" s="276">
        <v>1</v>
      </c>
      <c r="C379" s="83" t="s">
        <v>666</v>
      </c>
      <c r="D379" s="86" t="s">
        <v>682</v>
      </c>
      <c r="E379" s="170" t="s">
        <v>1005</v>
      </c>
      <c r="F379" s="112" t="s">
        <v>1454</v>
      </c>
      <c r="G379" s="19" t="s">
        <v>1082</v>
      </c>
      <c r="H379" s="233">
        <v>2.52</v>
      </c>
      <c r="I379" s="20">
        <v>1122.33</v>
      </c>
      <c r="J379" s="21">
        <v>2828.27</v>
      </c>
      <c r="K379" s="77">
        <v>1.0725412137064429E-4</v>
      </c>
      <c r="L379" s="444">
        <f t="shared" si="5"/>
        <v>1</v>
      </c>
    </row>
    <row r="380" spans="2:12" s="126" customFormat="1" ht="13.5" hidden="1" outlineLevel="1" thickBot="1" x14ac:dyDescent="0.25">
      <c r="B380" s="276">
        <v>16</v>
      </c>
      <c r="C380" s="83" t="s">
        <v>114</v>
      </c>
      <c r="D380" s="431" t="s">
        <v>113</v>
      </c>
      <c r="E380" s="170" t="s">
        <v>1005</v>
      </c>
      <c r="F380" s="112" t="s">
        <v>1250</v>
      </c>
      <c r="G380" s="19" t="s">
        <v>173</v>
      </c>
      <c r="H380" s="233">
        <v>1</v>
      </c>
      <c r="I380" s="20">
        <v>2783.7</v>
      </c>
      <c r="J380" s="21">
        <v>2783.7</v>
      </c>
      <c r="K380" s="77">
        <v>1.0556393048028034E-4</v>
      </c>
      <c r="L380" s="444">
        <f t="shared" si="5"/>
        <v>0</v>
      </c>
    </row>
    <row r="381" spans="2:12" s="126" customFormat="1" ht="25.5" hidden="1" outlineLevel="1" x14ac:dyDescent="0.2">
      <c r="B381" s="276">
        <v>409.13</v>
      </c>
      <c r="C381" s="76" t="s">
        <v>945</v>
      </c>
      <c r="D381" s="18" t="s">
        <v>1027</v>
      </c>
      <c r="E381" s="170" t="s">
        <v>1171</v>
      </c>
      <c r="F381" s="112" t="s">
        <v>1026</v>
      </c>
      <c r="G381" s="19" t="s">
        <v>534</v>
      </c>
      <c r="H381" s="332">
        <v>1</v>
      </c>
      <c r="I381" s="20">
        <v>2766.43</v>
      </c>
      <c r="J381" s="21">
        <v>2766.43</v>
      </c>
      <c r="K381" s="77">
        <v>1.0490901469215862E-4</v>
      </c>
      <c r="L381" s="444">
        <f t="shared" si="5"/>
        <v>0</v>
      </c>
    </row>
    <row r="382" spans="2:12" s="126" customFormat="1" ht="13.5" hidden="1" outlineLevel="1" thickBot="1" x14ac:dyDescent="0.25">
      <c r="B382" s="276">
        <v>329</v>
      </c>
      <c r="C382" s="305" t="s">
        <v>564</v>
      </c>
      <c r="D382" s="426" t="s">
        <v>141</v>
      </c>
      <c r="E382" s="170" t="s">
        <v>1005</v>
      </c>
      <c r="F382" s="112" t="s">
        <v>1279</v>
      </c>
      <c r="G382" s="19" t="s">
        <v>173</v>
      </c>
      <c r="H382" s="385">
        <v>9</v>
      </c>
      <c r="I382" s="115">
        <v>305.92</v>
      </c>
      <c r="J382" s="386">
        <v>2753.28</v>
      </c>
      <c r="K382" s="77">
        <v>1.0441033822349618E-4</v>
      </c>
      <c r="L382" s="444">
        <f t="shared" si="5"/>
        <v>4</v>
      </c>
    </row>
    <row r="383" spans="2:12" s="126" customFormat="1" hidden="1" outlineLevel="1" x14ac:dyDescent="0.2">
      <c r="B383" s="276">
        <v>7692.28</v>
      </c>
      <c r="C383" s="83" t="s">
        <v>743</v>
      </c>
      <c r="D383" s="31" t="s">
        <v>336</v>
      </c>
      <c r="E383" s="170" t="s">
        <v>1085</v>
      </c>
      <c r="F383" s="112" t="s">
        <v>1402</v>
      </c>
      <c r="G383" s="19" t="s">
        <v>26</v>
      </c>
      <c r="H383" s="233">
        <v>16</v>
      </c>
      <c r="I383" s="20">
        <v>170.01</v>
      </c>
      <c r="J383" s="21">
        <v>2720.16</v>
      </c>
      <c r="K383" s="77">
        <v>1.0315435612143527E-4</v>
      </c>
      <c r="L383" s="444">
        <f t="shared" si="5"/>
        <v>8</v>
      </c>
    </row>
    <row r="384" spans="2:12" s="126" customFormat="1" ht="25.5" hidden="1" outlineLevel="1" x14ac:dyDescent="0.2">
      <c r="B384" s="276">
        <v>7692.28</v>
      </c>
      <c r="C384" s="76" t="s">
        <v>778</v>
      </c>
      <c r="D384" s="26" t="s">
        <v>651</v>
      </c>
      <c r="E384" s="170" t="s">
        <v>1085</v>
      </c>
      <c r="F384" s="112" t="s">
        <v>1285</v>
      </c>
      <c r="G384" s="19" t="s">
        <v>5</v>
      </c>
      <c r="H384" s="233">
        <v>29.09</v>
      </c>
      <c r="I384" s="20">
        <v>93.05</v>
      </c>
      <c r="J384" s="21">
        <v>2706.82</v>
      </c>
      <c r="K384" s="77">
        <v>1.0264847444143854E-4</v>
      </c>
      <c r="L384" s="444">
        <f t="shared" si="5"/>
        <v>14</v>
      </c>
    </row>
    <row r="385" spans="1:12" s="126" customFormat="1" hidden="1" outlineLevel="1" x14ac:dyDescent="0.2">
      <c r="B385" s="276">
        <v>7692.28</v>
      </c>
      <c r="C385" s="109" t="s">
        <v>745</v>
      </c>
      <c r="D385" s="33" t="s">
        <v>448</v>
      </c>
      <c r="E385" s="170" t="s">
        <v>1005</v>
      </c>
      <c r="F385" s="112" t="s">
        <v>859</v>
      </c>
      <c r="G385" s="19" t="s">
        <v>1082</v>
      </c>
      <c r="H385" s="233">
        <v>364.43799999999999</v>
      </c>
      <c r="I385" s="20">
        <v>7.26</v>
      </c>
      <c r="J385" s="21">
        <v>2645.82</v>
      </c>
      <c r="K385" s="77">
        <v>1.0033522238148341E-4</v>
      </c>
      <c r="L385" s="444">
        <f t="shared" si="5"/>
        <v>182</v>
      </c>
    </row>
    <row r="386" spans="1:12" s="126" customFormat="1" hidden="1" outlineLevel="1" x14ac:dyDescent="0.2">
      <c r="B386" s="276">
        <v>1324.27</v>
      </c>
      <c r="C386" s="81" t="s">
        <v>1143</v>
      </c>
      <c r="D386" s="116">
        <v>32700</v>
      </c>
      <c r="E386" s="170" t="s">
        <v>1593</v>
      </c>
      <c r="F386" s="112" t="s">
        <v>1147</v>
      </c>
      <c r="G386" s="19" t="s">
        <v>29</v>
      </c>
      <c r="H386" s="233">
        <v>10</v>
      </c>
      <c r="I386" s="20">
        <v>260.61</v>
      </c>
      <c r="J386" s="21">
        <v>2606.1</v>
      </c>
      <c r="K386" s="77">
        <v>9.8828953990968358E-5</v>
      </c>
      <c r="L386" s="444">
        <f t="shared" si="5"/>
        <v>5</v>
      </c>
    </row>
    <row r="387" spans="1:12" s="126" customFormat="1" hidden="1" outlineLevel="1" x14ac:dyDescent="0.2">
      <c r="B387" s="276">
        <v>138.97</v>
      </c>
      <c r="C387" s="81" t="s">
        <v>165</v>
      </c>
      <c r="D387" s="135" t="s">
        <v>981</v>
      </c>
      <c r="E387" s="171" t="s">
        <v>1005</v>
      </c>
      <c r="F387" s="172" t="s">
        <v>1609</v>
      </c>
      <c r="G387" s="30" t="s">
        <v>26</v>
      </c>
      <c r="H387" s="233">
        <v>20</v>
      </c>
      <c r="I387" s="20">
        <v>128.94999999999999</v>
      </c>
      <c r="J387" s="21">
        <v>2579</v>
      </c>
      <c r="K387" s="77">
        <v>9.7801263321709605E-5</v>
      </c>
      <c r="L387" s="444">
        <f t="shared" si="5"/>
        <v>10</v>
      </c>
    </row>
    <row r="388" spans="1:12" s="120" customFormat="1" hidden="1" outlineLevel="1" x14ac:dyDescent="0.2">
      <c r="B388" s="276"/>
      <c r="C388" s="81" t="s">
        <v>245</v>
      </c>
      <c r="D388" s="31" t="s">
        <v>246</v>
      </c>
      <c r="E388" s="170" t="s">
        <v>1005</v>
      </c>
      <c r="F388" s="112" t="s">
        <v>1338</v>
      </c>
      <c r="G388" s="19" t="s">
        <v>173</v>
      </c>
      <c r="H388" s="233">
        <v>6</v>
      </c>
      <c r="I388" s="20">
        <v>427.99</v>
      </c>
      <c r="J388" s="21">
        <v>2567.94</v>
      </c>
      <c r="K388" s="77">
        <v>9.7381844177724301E-5</v>
      </c>
      <c r="L388" s="444">
        <f t="shared" si="5"/>
        <v>3</v>
      </c>
    </row>
    <row r="389" spans="1:12" s="120" customFormat="1" ht="25.5" hidden="1" outlineLevel="1" x14ac:dyDescent="0.2">
      <c r="B389" s="276"/>
      <c r="C389" s="409" t="s">
        <v>942</v>
      </c>
      <c r="D389" s="22" t="s">
        <v>999</v>
      </c>
      <c r="E389" s="170" t="s">
        <v>1005</v>
      </c>
      <c r="F389" s="112" t="s">
        <v>1188</v>
      </c>
      <c r="G389" s="19" t="s">
        <v>1082</v>
      </c>
      <c r="H389" s="332">
        <v>24</v>
      </c>
      <c r="I389" s="20">
        <v>106.96</v>
      </c>
      <c r="J389" s="21">
        <v>2567.04</v>
      </c>
      <c r="K389" s="77">
        <v>9.7347714229298725E-5</v>
      </c>
      <c r="L389" s="444">
        <f t="shared" si="5"/>
        <v>12</v>
      </c>
    </row>
    <row r="390" spans="1:12" s="120" customFormat="1" hidden="1" outlineLevel="1" x14ac:dyDescent="0.2">
      <c r="B390" s="276"/>
      <c r="C390" s="182" t="s">
        <v>660</v>
      </c>
      <c r="D390" s="33" t="s">
        <v>133</v>
      </c>
      <c r="E390" s="170" t="s">
        <v>1005</v>
      </c>
      <c r="F390" s="112" t="s">
        <v>1263</v>
      </c>
      <c r="G390" s="19" t="s">
        <v>173</v>
      </c>
      <c r="H390" s="233">
        <v>1</v>
      </c>
      <c r="I390" s="20">
        <v>2515.84</v>
      </c>
      <c r="J390" s="21">
        <v>2515.84</v>
      </c>
      <c r="K390" s="77">
        <v>9.5406099385533116E-5</v>
      </c>
      <c r="L390" s="444">
        <f t="shared" si="5"/>
        <v>0</v>
      </c>
    </row>
    <row r="391" spans="1:12" s="126" customFormat="1" hidden="1" outlineLevel="1" x14ac:dyDescent="0.2">
      <c r="B391" s="276"/>
      <c r="C391" s="98" t="s">
        <v>803</v>
      </c>
      <c r="D391" s="29" t="s">
        <v>796</v>
      </c>
      <c r="E391" s="171" t="s">
        <v>1005</v>
      </c>
      <c r="F391" s="172" t="s">
        <v>1547</v>
      </c>
      <c r="G391" s="30" t="s">
        <v>173</v>
      </c>
      <c r="H391" s="233">
        <v>35</v>
      </c>
      <c r="I391" s="20">
        <v>69.73</v>
      </c>
      <c r="J391" s="21">
        <v>2440.5500000000002</v>
      </c>
      <c r="K391" s="77">
        <v>9.2550939588909809E-5</v>
      </c>
      <c r="L391" s="444">
        <f t="shared" si="5"/>
        <v>17</v>
      </c>
    </row>
    <row r="392" spans="1:12" s="120" customFormat="1" hidden="1" outlineLevel="1" x14ac:dyDescent="0.2">
      <c r="B392" s="276">
        <v>377.41</v>
      </c>
      <c r="C392" s="267" t="s">
        <v>305</v>
      </c>
      <c r="D392" s="31" t="s">
        <v>306</v>
      </c>
      <c r="E392" s="170" t="s">
        <v>1005</v>
      </c>
      <c r="F392" s="112" t="s">
        <v>1369</v>
      </c>
      <c r="G392" s="19" t="s">
        <v>173</v>
      </c>
      <c r="H392" s="233">
        <v>3</v>
      </c>
      <c r="I392" s="20">
        <v>796.78</v>
      </c>
      <c r="J392" s="21">
        <v>2390.34</v>
      </c>
      <c r="K392" s="77">
        <v>9.0646867688412317E-5</v>
      </c>
      <c r="L392" s="444">
        <f t="shared" si="5"/>
        <v>1</v>
      </c>
    </row>
    <row r="393" spans="1:12" s="120" customFormat="1" hidden="1" outlineLevel="1" x14ac:dyDescent="0.2">
      <c r="B393" s="276">
        <v>377.71</v>
      </c>
      <c r="C393" s="90" t="s">
        <v>760</v>
      </c>
      <c r="D393" s="26" t="s">
        <v>793</v>
      </c>
      <c r="E393" s="170" t="s">
        <v>1005</v>
      </c>
      <c r="F393" s="112" t="s">
        <v>1544</v>
      </c>
      <c r="G393" s="19" t="s">
        <v>1082</v>
      </c>
      <c r="H393" s="233">
        <v>13</v>
      </c>
      <c r="I393" s="20">
        <v>180.59</v>
      </c>
      <c r="J393" s="21">
        <v>2347.67</v>
      </c>
      <c r="K393" s="77">
        <v>8.9028728911391236E-5</v>
      </c>
      <c r="L393" s="444">
        <f t="shared" si="5"/>
        <v>6</v>
      </c>
    </row>
    <row r="394" spans="1:12" s="120" customFormat="1" ht="25.5" hidden="1" customHeight="1" outlineLevel="1" x14ac:dyDescent="0.2">
      <c r="A394" s="120" t="s">
        <v>1166</v>
      </c>
      <c r="B394" s="276">
        <v>377.71</v>
      </c>
      <c r="C394" s="85" t="s">
        <v>1579</v>
      </c>
      <c r="D394" s="33" t="s">
        <v>563</v>
      </c>
      <c r="E394" s="170" t="s">
        <v>1005</v>
      </c>
      <c r="F394" s="112" t="s">
        <v>1566</v>
      </c>
      <c r="G394" s="19" t="s">
        <v>173</v>
      </c>
      <c r="H394" s="233">
        <v>2</v>
      </c>
      <c r="I394" s="20">
        <v>1141.94</v>
      </c>
      <c r="J394" s="21">
        <v>2283.88</v>
      </c>
      <c r="K394" s="77">
        <v>8.6609674011316849E-5</v>
      </c>
      <c r="L394" s="444">
        <f t="shared" si="5"/>
        <v>1</v>
      </c>
    </row>
    <row r="395" spans="1:12" hidden="1" outlineLevel="1" x14ac:dyDescent="0.2">
      <c r="A395" s="122" t="s">
        <v>1574</v>
      </c>
      <c r="B395" s="276">
        <v>2110.1905999999994</v>
      </c>
      <c r="C395" s="90" t="s">
        <v>393</v>
      </c>
      <c r="D395" s="86" t="s">
        <v>403</v>
      </c>
      <c r="E395" s="170" t="s">
        <v>1005</v>
      </c>
      <c r="F395" s="112" t="s">
        <v>1422</v>
      </c>
      <c r="G395" s="19" t="s">
        <v>173</v>
      </c>
      <c r="H395" s="233">
        <v>13</v>
      </c>
      <c r="I395" s="20">
        <v>174.23</v>
      </c>
      <c r="J395" s="21">
        <v>2264.9899999999998</v>
      </c>
      <c r="K395" s="77">
        <v>8.5893324316029082E-5</v>
      </c>
      <c r="L395" s="444">
        <f t="shared" si="5"/>
        <v>6</v>
      </c>
    </row>
    <row r="396" spans="1:12" ht="13.5" hidden="1" outlineLevel="1" thickBot="1" x14ac:dyDescent="0.25">
      <c r="B396" s="276">
        <v>9080.09</v>
      </c>
      <c r="C396" s="269" t="s">
        <v>1118</v>
      </c>
      <c r="D396" s="116">
        <v>62301</v>
      </c>
      <c r="E396" s="170" t="s">
        <v>1593</v>
      </c>
      <c r="F396" s="112" t="s">
        <v>1094</v>
      </c>
      <c r="G396" s="19" t="s">
        <v>173</v>
      </c>
      <c r="H396" s="233">
        <v>3</v>
      </c>
      <c r="I396" s="20">
        <v>751.43</v>
      </c>
      <c r="J396" s="21">
        <v>2254.29</v>
      </c>
      <c r="K396" s="77">
        <v>8.5487557151414011E-5</v>
      </c>
      <c r="L396" s="444">
        <f t="shared" si="5"/>
        <v>1</v>
      </c>
    </row>
    <row r="397" spans="1:12" hidden="1" outlineLevel="1" x14ac:dyDescent="0.2">
      <c r="A397" s="122" t="s">
        <v>1051</v>
      </c>
      <c r="B397" s="276">
        <v>1647.08</v>
      </c>
      <c r="C397" s="267" t="s">
        <v>472</v>
      </c>
      <c r="D397" s="268" t="s">
        <v>576</v>
      </c>
      <c r="E397" s="223" t="s">
        <v>1005</v>
      </c>
      <c r="F397" s="224" t="s">
        <v>1504</v>
      </c>
      <c r="G397" s="225" t="s">
        <v>26</v>
      </c>
      <c r="H397" s="226">
        <v>37.6</v>
      </c>
      <c r="I397" s="227">
        <v>59.92</v>
      </c>
      <c r="J397" s="228">
        <v>2252.9899999999998</v>
      </c>
      <c r="K397" s="77">
        <v>8.5438258337021525E-5</v>
      </c>
      <c r="L397" s="444">
        <f t="shared" si="5"/>
        <v>18</v>
      </c>
    </row>
    <row r="398" spans="1:12" ht="25.5" hidden="1" outlineLevel="1" x14ac:dyDescent="0.2">
      <c r="A398" s="122" t="s">
        <v>1051</v>
      </c>
      <c r="B398" s="276">
        <v>1647.08</v>
      </c>
      <c r="C398" s="294" t="s">
        <v>944</v>
      </c>
      <c r="D398" s="140" t="s">
        <v>1010</v>
      </c>
      <c r="E398" s="231" t="s">
        <v>1171</v>
      </c>
      <c r="F398" s="232" t="s">
        <v>1025</v>
      </c>
      <c r="G398" s="88" t="s">
        <v>534</v>
      </c>
      <c r="H398" s="332">
        <v>1</v>
      </c>
      <c r="I398" s="113">
        <v>2235.37</v>
      </c>
      <c r="J398" s="234">
        <v>2235.37</v>
      </c>
      <c r="K398" s="77">
        <v>8.4770069791178753E-5</v>
      </c>
      <c r="L398" s="444">
        <f t="shared" si="5"/>
        <v>0</v>
      </c>
    </row>
    <row r="399" spans="1:12" hidden="1" outlineLevel="1" x14ac:dyDescent="0.2">
      <c r="A399" s="122" t="s">
        <v>1051</v>
      </c>
      <c r="B399" s="276">
        <v>327.95</v>
      </c>
      <c r="C399" s="90" t="s">
        <v>674</v>
      </c>
      <c r="D399" s="86" t="s">
        <v>688</v>
      </c>
      <c r="E399" s="231" t="s">
        <v>1005</v>
      </c>
      <c r="F399" s="232" t="s">
        <v>1458</v>
      </c>
      <c r="G399" s="88" t="s">
        <v>173</v>
      </c>
      <c r="H399" s="233">
        <v>6</v>
      </c>
      <c r="I399" s="113">
        <v>370.34</v>
      </c>
      <c r="J399" s="234">
        <v>2222.04</v>
      </c>
      <c r="K399" s="77">
        <v>8.4264567332831177E-5</v>
      </c>
      <c r="L399" s="444">
        <f t="shared" ref="L399:L462" si="6">ROUNDDOWN($L$13*H399,0)</f>
        <v>3</v>
      </c>
    </row>
    <row r="400" spans="1:12" hidden="1" outlineLevel="1" x14ac:dyDescent="0.2">
      <c r="A400" s="122" t="s">
        <v>1051</v>
      </c>
      <c r="B400" s="276">
        <v>327.95</v>
      </c>
      <c r="C400" s="90" t="s">
        <v>358</v>
      </c>
      <c r="D400" s="86" t="s">
        <v>336</v>
      </c>
      <c r="E400" s="231" t="s">
        <v>1085</v>
      </c>
      <c r="F400" s="232" t="s">
        <v>1402</v>
      </c>
      <c r="G400" s="88" t="s">
        <v>26</v>
      </c>
      <c r="H400" s="233">
        <v>13</v>
      </c>
      <c r="I400" s="113">
        <v>170.01</v>
      </c>
      <c r="J400" s="234">
        <v>2210.13</v>
      </c>
      <c r="K400" s="77">
        <v>8.3812914348666175E-5</v>
      </c>
      <c r="L400" s="444">
        <f t="shared" si="6"/>
        <v>6</v>
      </c>
    </row>
    <row r="401" spans="1:12" ht="25.5" hidden="1" outlineLevel="1" x14ac:dyDescent="0.2">
      <c r="A401" s="122" t="s">
        <v>1051</v>
      </c>
      <c r="B401" s="276">
        <v>236.60999999999996</v>
      </c>
      <c r="C401" s="90" t="s">
        <v>429</v>
      </c>
      <c r="D401" s="86" t="s">
        <v>418</v>
      </c>
      <c r="E401" s="231" t="s">
        <v>1005</v>
      </c>
      <c r="F401" s="232" t="s">
        <v>1447</v>
      </c>
      <c r="G401" s="88" t="s">
        <v>173</v>
      </c>
      <c r="H401" s="233">
        <v>1</v>
      </c>
      <c r="I401" s="113">
        <v>2199.79</v>
      </c>
      <c r="J401" s="234">
        <v>2199.79</v>
      </c>
      <c r="K401" s="77">
        <v>8.3420799163421309E-5</v>
      </c>
      <c r="L401" s="444">
        <f t="shared" si="6"/>
        <v>0</v>
      </c>
    </row>
    <row r="402" spans="1:12" hidden="1" outlineLevel="1" x14ac:dyDescent="0.2">
      <c r="A402" s="122" t="s">
        <v>1051</v>
      </c>
      <c r="B402" s="276">
        <v>245.35999999999996</v>
      </c>
      <c r="C402" s="85" t="s">
        <v>231</v>
      </c>
      <c r="D402" s="86" t="s">
        <v>232</v>
      </c>
      <c r="E402" s="231" t="s">
        <v>1005</v>
      </c>
      <c r="F402" s="232" t="s">
        <v>1331</v>
      </c>
      <c r="G402" s="88" t="s">
        <v>173</v>
      </c>
      <c r="H402" s="233">
        <v>3</v>
      </c>
      <c r="I402" s="113">
        <v>722.87</v>
      </c>
      <c r="J402" s="234">
        <v>2168.61</v>
      </c>
      <c r="K402" s="77">
        <v>8.2238386061299988E-5</v>
      </c>
      <c r="L402" s="444">
        <f t="shared" si="6"/>
        <v>1</v>
      </c>
    </row>
    <row r="403" spans="1:12" ht="25.5" hidden="1" outlineLevel="1" x14ac:dyDescent="0.2">
      <c r="A403" s="122" t="s">
        <v>1051</v>
      </c>
      <c r="B403" s="276"/>
      <c r="C403" s="90" t="s">
        <v>560</v>
      </c>
      <c r="D403" s="86" t="s">
        <v>988</v>
      </c>
      <c r="E403" s="231" t="s">
        <v>1005</v>
      </c>
      <c r="F403" s="232" t="s">
        <v>1440</v>
      </c>
      <c r="G403" s="88" t="s">
        <v>173</v>
      </c>
      <c r="H403" s="233">
        <v>6</v>
      </c>
      <c r="I403" s="113">
        <v>359.22</v>
      </c>
      <c r="J403" s="234">
        <v>2155.3200000000002</v>
      </c>
      <c r="K403" s="77">
        <v>8.1734400489549117E-5</v>
      </c>
      <c r="L403" s="444">
        <f t="shared" si="6"/>
        <v>3</v>
      </c>
    </row>
    <row r="404" spans="1:12" hidden="1" outlineLevel="1" x14ac:dyDescent="0.2">
      <c r="B404" s="276">
        <v>444.3</v>
      </c>
      <c r="C404" s="83" t="s">
        <v>667</v>
      </c>
      <c r="D404" s="31" t="s">
        <v>683</v>
      </c>
      <c r="E404" s="170" t="s">
        <v>1005</v>
      </c>
      <c r="F404" s="112" t="s">
        <v>1455</v>
      </c>
      <c r="G404" s="19" t="s">
        <v>1082</v>
      </c>
      <c r="H404" s="233">
        <v>15.58</v>
      </c>
      <c r="I404" s="20">
        <v>135.91</v>
      </c>
      <c r="J404" s="21">
        <v>2117.48</v>
      </c>
      <c r="K404" s="77">
        <v>8.0299425769078575E-5</v>
      </c>
      <c r="L404" s="444">
        <f t="shared" si="6"/>
        <v>7</v>
      </c>
    </row>
    <row r="405" spans="1:12" s="120" customFormat="1" hidden="1" outlineLevel="1" x14ac:dyDescent="0.2">
      <c r="B405" s="276">
        <v>444.3</v>
      </c>
      <c r="C405" s="182" t="s">
        <v>372</v>
      </c>
      <c r="D405" s="33" t="s">
        <v>340</v>
      </c>
      <c r="E405" s="170" t="s">
        <v>1005</v>
      </c>
      <c r="F405" s="112" t="s">
        <v>1409</v>
      </c>
      <c r="G405" s="19" t="s">
        <v>173</v>
      </c>
      <c r="H405" s="233">
        <v>3</v>
      </c>
      <c r="I405" s="20">
        <v>703.33</v>
      </c>
      <c r="J405" s="21">
        <v>2109.9899999999998</v>
      </c>
      <c r="K405" s="77">
        <v>8.0015388753848014E-5</v>
      </c>
      <c r="L405" s="444">
        <f t="shared" si="6"/>
        <v>1</v>
      </c>
    </row>
    <row r="406" spans="1:12" s="126" customFormat="1" hidden="1" outlineLevel="1" x14ac:dyDescent="0.2">
      <c r="B406" s="276">
        <v>305.64</v>
      </c>
      <c r="C406" s="181" t="s">
        <v>616</v>
      </c>
      <c r="D406" s="29" t="s">
        <v>747</v>
      </c>
      <c r="E406" s="171" t="s">
        <v>1005</v>
      </c>
      <c r="F406" s="112" t="s">
        <v>1543</v>
      </c>
      <c r="G406" s="30" t="s">
        <v>173</v>
      </c>
      <c r="H406" s="233">
        <v>23</v>
      </c>
      <c r="I406" s="20">
        <v>91.45</v>
      </c>
      <c r="J406" s="21">
        <v>2103.35</v>
      </c>
      <c r="K406" s="77">
        <v>7.9763585578797165E-5</v>
      </c>
      <c r="L406" s="444">
        <f t="shared" si="6"/>
        <v>11</v>
      </c>
    </row>
    <row r="407" spans="1:12" s="126" customFormat="1" hidden="1" outlineLevel="1" x14ac:dyDescent="0.2">
      <c r="B407" s="276">
        <v>2564</v>
      </c>
      <c r="C407" s="76" t="s">
        <v>943</v>
      </c>
      <c r="D407" s="18" t="s">
        <v>998</v>
      </c>
      <c r="E407" s="170" t="s">
        <v>1005</v>
      </c>
      <c r="F407" s="112" t="s">
        <v>1189</v>
      </c>
      <c r="G407" s="19" t="s">
        <v>1082</v>
      </c>
      <c r="H407" s="332">
        <v>43.2</v>
      </c>
      <c r="I407" s="20">
        <v>47.64</v>
      </c>
      <c r="J407" s="21">
        <v>2058.0500000000002</v>
      </c>
      <c r="K407" s="77">
        <v>7.8045711508043606E-5</v>
      </c>
      <c r="L407" s="444">
        <f t="shared" si="6"/>
        <v>21</v>
      </c>
    </row>
    <row r="408" spans="1:12" s="126" customFormat="1" hidden="1" outlineLevel="1" x14ac:dyDescent="0.2">
      <c r="B408" s="276">
        <v>329.07</v>
      </c>
      <c r="C408" s="83" t="s">
        <v>808</v>
      </c>
      <c r="D408" s="33" t="s">
        <v>800</v>
      </c>
      <c r="E408" s="170" t="s">
        <v>1005</v>
      </c>
      <c r="F408" s="112" t="s">
        <v>1552</v>
      </c>
      <c r="G408" s="19" t="s">
        <v>173</v>
      </c>
      <c r="H408" s="233">
        <v>10</v>
      </c>
      <c r="I408" s="20">
        <v>203.22</v>
      </c>
      <c r="J408" s="21">
        <v>2032.2</v>
      </c>
      <c r="K408" s="77">
        <v>7.7065423544931476E-5</v>
      </c>
      <c r="L408" s="444">
        <f t="shared" si="6"/>
        <v>5</v>
      </c>
    </row>
    <row r="409" spans="1:12" s="120" customFormat="1" hidden="1" outlineLevel="1" x14ac:dyDescent="0.2">
      <c r="B409" s="276">
        <v>54.75</v>
      </c>
      <c r="C409" s="76" t="s">
        <v>779</v>
      </c>
      <c r="D409" s="26" t="s">
        <v>153</v>
      </c>
      <c r="E409" s="170" t="s">
        <v>1005</v>
      </c>
      <c r="F409" s="112" t="s">
        <v>1288</v>
      </c>
      <c r="G409" s="19" t="s">
        <v>26</v>
      </c>
      <c r="H409" s="233">
        <v>234.32</v>
      </c>
      <c r="I409" s="20">
        <v>8.59</v>
      </c>
      <c r="J409" s="21">
        <v>2012.81</v>
      </c>
      <c r="K409" s="77">
        <v>7.6330112767185071E-5</v>
      </c>
      <c r="L409" s="444">
        <f t="shared" si="6"/>
        <v>117</v>
      </c>
    </row>
    <row r="410" spans="1:12" s="120" customFormat="1" hidden="1" outlineLevel="1" x14ac:dyDescent="0.2">
      <c r="B410" s="276">
        <v>554</v>
      </c>
      <c r="C410" s="83" t="s">
        <v>608</v>
      </c>
      <c r="D410" s="33" t="s">
        <v>512</v>
      </c>
      <c r="E410" s="170" t="s">
        <v>1005</v>
      </c>
      <c r="F410" s="112" t="s">
        <v>1448</v>
      </c>
      <c r="G410" s="19" t="s">
        <v>1082</v>
      </c>
      <c r="H410" s="233">
        <v>716.87</v>
      </c>
      <c r="I410" s="20">
        <v>2.8</v>
      </c>
      <c r="J410" s="21">
        <v>2007.24</v>
      </c>
      <c r="K410" s="77">
        <v>7.6118886308595735E-5</v>
      </c>
      <c r="L410" s="444">
        <f t="shared" si="6"/>
        <v>358</v>
      </c>
    </row>
    <row r="411" spans="1:12" s="126" customFormat="1" hidden="1" outlineLevel="1" x14ac:dyDescent="0.2">
      <c r="B411" s="276">
        <v>3879.68</v>
      </c>
      <c r="C411" s="83" t="s">
        <v>670</v>
      </c>
      <c r="D411" s="33" t="s">
        <v>685</v>
      </c>
      <c r="E411" s="170" t="s">
        <v>1005</v>
      </c>
      <c r="F411" s="112" t="s">
        <v>1363</v>
      </c>
      <c r="G411" s="19" t="s">
        <v>1082</v>
      </c>
      <c r="H411" s="233">
        <v>62.24</v>
      </c>
      <c r="I411" s="20">
        <v>31.69</v>
      </c>
      <c r="J411" s="21">
        <v>1972.39</v>
      </c>
      <c r="K411" s="77">
        <v>7.4797298861227929E-5</v>
      </c>
      <c r="L411" s="444">
        <f t="shared" si="6"/>
        <v>31</v>
      </c>
    </row>
    <row r="412" spans="1:12" s="126" customFormat="1" hidden="1" outlineLevel="1" x14ac:dyDescent="0.2">
      <c r="B412" s="276">
        <v>93.75</v>
      </c>
      <c r="C412" s="81" t="s">
        <v>225</v>
      </c>
      <c r="D412" s="33" t="s">
        <v>226</v>
      </c>
      <c r="E412" s="170" t="s">
        <v>1005</v>
      </c>
      <c r="F412" s="112" t="s">
        <v>1328</v>
      </c>
      <c r="G412" s="19" t="s">
        <v>173</v>
      </c>
      <c r="H412" s="233">
        <v>6</v>
      </c>
      <c r="I412" s="20">
        <v>327.81</v>
      </c>
      <c r="J412" s="21">
        <v>1966.86</v>
      </c>
      <c r="K412" s="77">
        <v>7.4587589289235257E-5</v>
      </c>
      <c r="L412" s="444">
        <f t="shared" si="6"/>
        <v>3</v>
      </c>
    </row>
    <row r="413" spans="1:12" s="120" customFormat="1" hidden="1" outlineLevel="1" x14ac:dyDescent="0.2">
      <c r="B413" s="276">
        <v>131.25</v>
      </c>
      <c r="C413" s="83" t="s">
        <v>356</v>
      </c>
      <c r="D413" s="33" t="s">
        <v>334</v>
      </c>
      <c r="E413" s="170" t="s">
        <v>1005</v>
      </c>
      <c r="F413" s="112" t="s">
        <v>1401</v>
      </c>
      <c r="G413" s="19" t="s">
        <v>26</v>
      </c>
      <c r="H413" s="233">
        <v>78</v>
      </c>
      <c r="I413" s="20">
        <v>24.91</v>
      </c>
      <c r="J413" s="21">
        <v>1942.98</v>
      </c>
      <c r="K413" s="77">
        <v>7.3682007991010215E-5</v>
      </c>
      <c r="L413" s="444">
        <f t="shared" si="6"/>
        <v>39</v>
      </c>
    </row>
    <row r="414" spans="1:12" s="120" customFormat="1" hidden="1" outlineLevel="1" x14ac:dyDescent="0.2">
      <c r="B414" s="276">
        <v>4263.62</v>
      </c>
      <c r="C414" s="83" t="s">
        <v>742</v>
      </c>
      <c r="D414" s="33" t="s">
        <v>711</v>
      </c>
      <c r="E414" s="170" t="s">
        <v>1005</v>
      </c>
      <c r="F414" s="112" t="s">
        <v>1484</v>
      </c>
      <c r="G414" s="19" t="s">
        <v>173</v>
      </c>
      <c r="H414" s="233">
        <v>1</v>
      </c>
      <c r="I414" s="20">
        <v>1917.43</v>
      </c>
      <c r="J414" s="21">
        <v>1917.43</v>
      </c>
      <c r="K414" s="77">
        <v>7.2713096677373267E-5</v>
      </c>
      <c r="L414" s="444">
        <f t="shared" si="6"/>
        <v>0</v>
      </c>
    </row>
    <row r="415" spans="1:12" s="120" customFormat="1" hidden="1" outlineLevel="1" x14ac:dyDescent="0.2">
      <c r="B415" s="276">
        <v>37.6</v>
      </c>
      <c r="C415" s="82" t="s">
        <v>1086</v>
      </c>
      <c r="D415" s="33" t="s">
        <v>990</v>
      </c>
      <c r="E415" s="170" t="s">
        <v>1005</v>
      </c>
      <c r="F415" s="112" t="s">
        <v>1512</v>
      </c>
      <c r="G415" s="19" t="s">
        <v>26</v>
      </c>
      <c r="H415" s="233">
        <v>68.959999999999994</v>
      </c>
      <c r="I415" s="20">
        <v>27.8</v>
      </c>
      <c r="J415" s="21">
        <v>1917.09</v>
      </c>
      <c r="K415" s="77">
        <v>7.2700203141301379E-5</v>
      </c>
      <c r="L415" s="444">
        <f t="shared" si="6"/>
        <v>34</v>
      </c>
    </row>
    <row r="416" spans="1:12" s="126" customFormat="1" hidden="1" outlineLevel="1" x14ac:dyDescent="0.2">
      <c r="B416" s="276">
        <v>329.07</v>
      </c>
      <c r="C416" s="83" t="s">
        <v>378</v>
      </c>
      <c r="D416" s="32" t="s">
        <v>414</v>
      </c>
      <c r="E416" s="170" t="s">
        <v>1005</v>
      </c>
      <c r="F416" s="112" t="s">
        <v>1413</v>
      </c>
      <c r="G416" s="19" t="s">
        <v>173</v>
      </c>
      <c r="H416" s="233">
        <v>6</v>
      </c>
      <c r="I416" s="20">
        <v>313.58999999999997</v>
      </c>
      <c r="J416" s="21">
        <v>1881.54</v>
      </c>
      <c r="K416" s="77">
        <v>7.1352070178491467E-5</v>
      </c>
      <c r="L416" s="444">
        <f t="shared" si="6"/>
        <v>3</v>
      </c>
    </row>
    <row r="417" spans="2:12" s="126" customFormat="1" hidden="1" outlineLevel="1" x14ac:dyDescent="0.2">
      <c r="B417" s="276">
        <v>0.9</v>
      </c>
      <c r="C417" s="83" t="s">
        <v>486</v>
      </c>
      <c r="D417" s="31" t="s">
        <v>487</v>
      </c>
      <c r="E417" s="170" t="s">
        <v>1005</v>
      </c>
      <c r="F417" s="112" t="s">
        <v>1516</v>
      </c>
      <c r="G417" s="19" t="s">
        <v>26</v>
      </c>
      <c r="H417" s="233">
        <v>106.88</v>
      </c>
      <c r="I417" s="20">
        <v>17.27</v>
      </c>
      <c r="J417" s="21">
        <v>1845.82</v>
      </c>
      <c r="K417" s="77">
        <v>6.9997490447645604E-5</v>
      </c>
      <c r="L417" s="444">
        <f t="shared" si="6"/>
        <v>53</v>
      </c>
    </row>
    <row r="418" spans="2:12" s="126" customFormat="1" hidden="1" outlineLevel="1" x14ac:dyDescent="0.2">
      <c r="B418" s="276">
        <v>78.179999999999993</v>
      </c>
      <c r="C418" s="301" t="s">
        <v>158</v>
      </c>
      <c r="D418" s="33" t="s">
        <v>87</v>
      </c>
      <c r="E418" s="170" t="s">
        <v>1005</v>
      </c>
      <c r="F418" s="112" t="s">
        <v>1230</v>
      </c>
      <c r="G418" s="19" t="s">
        <v>1082</v>
      </c>
      <c r="H418" s="233">
        <v>37.75</v>
      </c>
      <c r="I418" s="20">
        <v>48.07</v>
      </c>
      <c r="J418" s="21">
        <v>1814.64</v>
      </c>
      <c r="K418" s="77">
        <v>6.8815077345524284E-5</v>
      </c>
      <c r="L418" s="444">
        <f t="shared" si="6"/>
        <v>18</v>
      </c>
    </row>
    <row r="419" spans="2:12" s="126" customFormat="1" ht="25.5" hidden="1" outlineLevel="1" x14ac:dyDescent="0.2">
      <c r="B419" s="276">
        <v>1.02</v>
      </c>
      <c r="C419" s="177" t="s">
        <v>575</v>
      </c>
      <c r="D419" s="411" t="s">
        <v>938</v>
      </c>
      <c r="E419" s="171" t="s">
        <v>1085</v>
      </c>
      <c r="F419" s="172" t="s">
        <v>1017</v>
      </c>
      <c r="G419" s="30" t="s">
        <v>173</v>
      </c>
      <c r="H419" s="330">
        <v>2</v>
      </c>
      <c r="I419" s="20">
        <v>894.69</v>
      </c>
      <c r="J419" s="21">
        <v>1789.38</v>
      </c>
      <c r="K419" s="77">
        <v>6.785716345971336E-5</v>
      </c>
      <c r="L419" s="444">
        <f t="shared" si="6"/>
        <v>1</v>
      </c>
    </row>
    <row r="420" spans="2:12" s="126" customFormat="1" hidden="1" outlineLevel="1" x14ac:dyDescent="0.2">
      <c r="B420" s="276">
        <v>1992.98</v>
      </c>
      <c r="C420" s="267" t="s">
        <v>741</v>
      </c>
      <c r="D420" s="34" t="s">
        <v>424</v>
      </c>
      <c r="E420" s="171" t="s">
        <v>1005</v>
      </c>
      <c r="F420" s="172" t="s">
        <v>1443</v>
      </c>
      <c r="G420" s="30" t="s">
        <v>173</v>
      </c>
      <c r="H420" s="233">
        <v>8</v>
      </c>
      <c r="I420" s="266">
        <v>222.8</v>
      </c>
      <c r="J420" s="213">
        <v>1782.4</v>
      </c>
      <c r="K420" s="77">
        <v>6.7592466748590623E-5</v>
      </c>
      <c r="L420" s="444">
        <f t="shared" si="6"/>
        <v>4</v>
      </c>
    </row>
    <row r="421" spans="2:12" s="120" customFormat="1" hidden="1" outlineLevel="1" x14ac:dyDescent="0.2">
      <c r="B421" s="276">
        <v>29.6</v>
      </c>
      <c r="C421" s="90" t="s">
        <v>809</v>
      </c>
      <c r="D421" s="87" t="s">
        <v>801</v>
      </c>
      <c r="E421" s="231" t="s">
        <v>1005</v>
      </c>
      <c r="F421" s="232" t="s">
        <v>1553</v>
      </c>
      <c r="G421" s="88" t="s">
        <v>173</v>
      </c>
      <c r="H421" s="233">
        <v>8</v>
      </c>
      <c r="I421" s="113">
        <v>217.99</v>
      </c>
      <c r="J421" s="234">
        <v>1743.92</v>
      </c>
      <c r="K421" s="77">
        <v>6.6133221842573024E-5</v>
      </c>
      <c r="L421" s="444">
        <f t="shared" si="6"/>
        <v>4</v>
      </c>
    </row>
    <row r="422" spans="2:12" s="120" customFormat="1" hidden="1" outlineLevel="1" x14ac:dyDescent="0.2">
      <c r="B422" s="276">
        <v>68.959999999999994</v>
      </c>
      <c r="C422" s="300" t="s">
        <v>716</v>
      </c>
      <c r="D422" s="107" t="s">
        <v>684</v>
      </c>
      <c r="E422" s="235" t="s">
        <v>1005</v>
      </c>
      <c r="F422" s="236" t="s">
        <v>1291</v>
      </c>
      <c r="G422" s="237" t="s">
        <v>1082</v>
      </c>
      <c r="H422" s="233">
        <v>17.95</v>
      </c>
      <c r="I422" s="239">
        <v>96.71</v>
      </c>
      <c r="J422" s="240">
        <v>1735.94</v>
      </c>
      <c r="K422" s="77">
        <v>6.5830602966532984E-5</v>
      </c>
      <c r="L422" s="444">
        <f t="shared" si="6"/>
        <v>8</v>
      </c>
    </row>
    <row r="423" spans="2:12" s="120" customFormat="1" hidden="1" outlineLevel="1" x14ac:dyDescent="0.2">
      <c r="B423" s="276">
        <v>530.39999999999975</v>
      </c>
      <c r="C423" s="98" t="s">
        <v>333</v>
      </c>
      <c r="D423" s="34" t="s">
        <v>542</v>
      </c>
      <c r="E423" s="170" t="s">
        <v>1005</v>
      </c>
      <c r="F423" s="112" t="s">
        <v>1389</v>
      </c>
      <c r="G423" s="19" t="s">
        <v>26</v>
      </c>
      <c r="H423" s="233">
        <v>227.15</v>
      </c>
      <c r="I423" s="20">
        <v>7.62</v>
      </c>
      <c r="J423" s="21">
        <v>1730.88</v>
      </c>
      <c r="K423" s="77">
        <v>6.5638716812051472E-5</v>
      </c>
      <c r="L423" s="444">
        <f t="shared" si="6"/>
        <v>113</v>
      </c>
    </row>
    <row r="424" spans="2:12" s="126" customFormat="1" hidden="1" outlineLevel="1" x14ac:dyDescent="0.2">
      <c r="B424" s="276">
        <v>4157.3125</v>
      </c>
      <c r="C424" s="81" t="s">
        <v>191</v>
      </c>
      <c r="D424" s="31" t="s">
        <v>192</v>
      </c>
      <c r="E424" s="170" t="s">
        <v>1005</v>
      </c>
      <c r="F424" s="112" t="s">
        <v>1310</v>
      </c>
      <c r="G424" s="19" t="s">
        <v>173</v>
      </c>
      <c r="H424" s="233">
        <v>16</v>
      </c>
      <c r="I424" s="20">
        <v>105.98</v>
      </c>
      <c r="J424" s="21">
        <v>1695.68</v>
      </c>
      <c r="K424" s="77">
        <v>6.4303856606962606E-5</v>
      </c>
      <c r="L424" s="444">
        <f t="shared" si="6"/>
        <v>8</v>
      </c>
    </row>
    <row r="425" spans="2:12" s="126" customFormat="1" hidden="1" outlineLevel="1" x14ac:dyDescent="0.2">
      <c r="B425" s="276">
        <v>7602.23</v>
      </c>
      <c r="C425" s="80" t="s">
        <v>50</v>
      </c>
      <c r="D425" s="25" t="s">
        <v>51</v>
      </c>
      <c r="E425" s="170" t="s">
        <v>1005</v>
      </c>
      <c r="F425" s="112" t="s">
        <v>1210</v>
      </c>
      <c r="G425" s="19" t="s">
        <v>1082</v>
      </c>
      <c r="H425" s="233">
        <v>7.2</v>
      </c>
      <c r="I425" s="20">
        <v>227.84</v>
      </c>
      <c r="J425" s="21">
        <v>1640.45</v>
      </c>
      <c r="K425" s="77">
        <v>6.2209415438580279E-5</v>
      </c>
      <c r="L425" s="444">
        <f t="shared" si="6"/>
        <v>3</v>
      </c>
    </row>
    <row r="426" spans="2:12" s="126" customFormat="1" hidden="1" outlineLevel="1" x14ac:dyDescent="0.2">
      <c r="B426" s="276">
        <v>4548.7700000000004</v>
      </c>
      <c r="C426" s="83" t="s">
        <v>362</v>
      </c>
      <c r="D426" s="32" t="s">
        <v>373</v>
      </c>
      <c r="E426" s="170" t="s">
        <v>1005</v>
      </c>
      <c r="F426" s="112" t="s">
        <v>1404</v>
      </c>
      <c r="G426" s="19" t="s">
        <v>173</v>
      </c>
      <c r="H426" s="233">
        <v>67</v>
      </c>
      <c r="I426" s="20">
        <v>24.34</v>
      </c>
      <c r="J426" s="21">
        <v>1630.78</v>
      </c>
      <c r="K426" s="77">
        <v>6.1842708103830002E-5</v>
      </c>
      <c r="L426" s="444">
        <f t="shared" si="6"/>
        <v>33</v>
      </c>
    </row>
    <row r="427" spans="2:12" s="126" customFormat="1" hidden="1" outlineLevel="1" x14ac:dyDescent="0.2">
      <c r="B427" s="276">
        <v>409.13</v>
      </c>
      <c r="C427" s="175" t="s">
        <v>271</v>
      </c>
      <c r="D427" s="32" t="s">
        <v>272</v>
      </c>
      <c r="E427" s="171" t="s">
        <v>1005</v>
      </c>
      <c r="F427" s="172" t="s">
        <v>1351</v>
      </c>
      <c r="G427" s="30" t="s">
        <v>173</v>
      </c>
      <c r="H427" s="233">
        <v>21</v>
      </c>
      <c r="I427" s="20">
        <v>77.099999999999994</v>
      </c>
      <c r="J427" s="21">
        <v>1619.1</v>
      </c>
      <c r="K427" s="77">
        <v>6.1399777217595973E-5</v>
      </c>
      <c r="L427" s="444">
        <f t="shared" si="6"/>
        <v>10</v>
      </c>
    </row>
    <row r="428" spans="2:12" s="120" customFormat="1" hidden="1" outlineLevel="1" x14ac:dyDescent="0.2">
      <c r="B428" s="276">
        <v>106.88</v>
      </c>
      <c r="C428" s="98" t="s">
        <v>718</v>
      </c>
      <c r="D428" s="34" t="s">
        <v>693</v>
      </c>
      <c r="E428" s="171" t="s">
        <v>1005</v>
      </c>
      <c r="F428" s="172" t="s">
        <v>1463</v>
      </c>
      <c r="G428" s="30" t="s">
        <v>173</v>
      </c>
      <c r="H428" s="233">
        <v>3</v>
      </c>
      <c r="I428" s="20">
        <v>515.02</v>
      </c>
      <c r="J428" s="21">
        <v>1545.06</v>
      </c>
      <c r="K428" s="77">
        <v>5.8592020127119288E-5</v>
      </c>
      <c r="L428" s="444">
        <f t="shared" si="6"/>
        <v>1</v>
      </c>
    </row>
    <row r="429" spans="2:12" s="120" customFormat="1" hidden="1" outlineLevel="1" x14ac:dyDescent="0.2">
      <c r="B429" s="276">
        <v>31.9</v>
      </c>
      <c r="C429" s="81" t="s">
        <v>235</v>
      </c>
      <c r="D429" s="31" t="s">
        <v>236</v>
      </c>
      <c r="E429" s="170" t="s">
        <v>1005</v>
      </c>
      <c r="F429" s="112" t="s">
        <v>1333</v>
      </c>
      <c r="G429" s="19" t="s">
        <v>173</v>
      </c>
      <c r="H429" s="233">
        <v>3</v>
      </c>
      <c r="I429" s="20">
        <v>501.87</v>
      </c>
      <c r="J429" s="21">
        <v>1505.61</v>
      </c>
      <c r="K429" s="77">
        <v>5.7095990721131904E-5</v>
      </c>
      <c r="L429" s="444">
        <f t="shared" si="6"/>
        <v>1</v>
      </c>
    </row>
    <row r="430" spans="2:12" hidden="1" outlineLevel="1" x14ac:dyDescent="0.2">
      <c r="B430" s="276">
        <v>92.1</v>
      </c>
      <c r="C430" s="81" t="s">
        <v>239</v>
      </c>
      <c r="D430" s="33" t="s">
        <v>240</v>
      </c>
      <c r="E430" s="170" t="s">
        <v>1005</v>
      </c>
      <c r="F430" s="112" t="s">
        <v>1335</v>
      </c>
      <c r="G430" s="19" t="s">
        <v>173</v>
      </c>
      <c r="H430" s="233">
        <v>24</v>
      </c>
      <c r="I430" s="20">
        <v>59.62</v>
      </c>
      <c r="J430" s="21">
        <v>1430.88</v>
      </c>
      <c r="K430" s="77">
        <v>5.4262067336862292E-5</v>
      </c>
      <c r="L430" s="444">
        <f t="shared" si="6"/>
        <v>12</v>
      </c>
    </row>
    <row r="431" spans="2:12" hidden="1" outlineLevel="1" x14ac:dyDescent="0.2">
      <c r="B431" s="276">
        <v>22.68</v>
      </c>
      <c r="C431" s="83" t="s">
        <v>671</v>
      </c>
      <c r="D431" s="33" t="s">
        <v>295</v>
      </c>
      <c r="E431" s="170" t="s">
        <v>1005</v>
      </c>
      <c r="F431" s="112" t="s">
        <v>1363</v>
      </c>
      <c r="G431" s="19" t="s">
        <v>1082</v>
      </c>
      <c r="H431" s="233">
        <v>51.12</v>
      </c>
      <c r="I431" s="20">
        <v>27.68</v>
      </c>
      <c r="J431" s="21">
        <v>1415</v>
      </c>
      <c r="K431" s="77">
        <v>5.3659863357975608E-5</v>
      </c>
      <c r="L431" s="444">
        <f t="shared" si="6"/>
        <v>25</v>
      </c>
    </row>
    <row r="432" spans="2:12" hidden="1" outlineLevel="1" x14ac:dyDescent="0.2">
      <c r="B432" s="276">
        <v>1112.0519999999997</v>
      </c>
      <c r="C432" s="81" t="s">
        <v>267</v>
      </c>
      <c r="D432" s="33" t="s">
        <v>268</v>
      </c>
      <c r="E432" s="170" t="s">
        <v>1005</v>
      </c>
      <c r="F432" s="112" t="s">
        <v>1349</v>
      </c>
      <c r="G432" s="19" t="s">
        <v>1083</v>
      </c>
      <c r="H432" s="233">
        <v>3</v>
      </c>
      <c r="I432" s="20">
        <v>460.62</v>
      </c>
      <c r="J432" s="21">
        <v>1381.86</v>
      </c>
      <c r="K432" s="77">
        <v>5.2403122812616372E-5</v>
      </c>
      <c r="L432" s="444">
        <f t="shared" si="6"/>
        <v>1</v>
      </c>
    </row>
    <row r="433" spans="1:12" s="126" customFormat="1" hidden="1" outlineLevel="1" x14ac:dyDescent="0.2">
      <c r="B433" s="276">
        <v>583.22</v>
      </c>
      <c r="C433" s="98" t="s">
        <v>364</v>
      </c>
      <c r="D433" s="32" t="s">
        <v>338</v>
      </c>
      <c r="E433" s="171" t="s">
        <v>1005</v>
      </c>
      <c r="F433" s="172" t="s">
        <v>1405</v>
      </c>
      <c r="G433" s="30" t="s">
        <v>1083</v>
      </c>
      <c r="H433" s="233">
        <v>3</v>
      </c>
      <c r="I433" s="20">
        <v>460.62</v>
      </c>
      <c r="J433" s="21">
        <v>1381.86</v>
      </c>
      <c r="K433" s="77">
        <v>5.2403122812616372E-5</v>
      </c>
      <c r="L433" s="444">
        <f t="shared" si="6"/>
        <v>1</v>
      </c>
    </row>
    <row r="434" spans="1:12" s="120" customFormat="1" ht="25.5" hidden="1" outlineLevel="1" x14ac:dyDescent="0.2">
      <c r="B434" s="276">
        <v>880.67</v>
      </c>
      <c r="C434" s="83" t="s">
        <v>1119</v>
      </c>
      <c r="D434" s="31" t="s">
        <v>835</v>
      </c>
      <c r="E434" s="170" t="s">
        <v>1085</v>
      </c>
      <c r="F434" s="112" t="s">
        <v>1639</v>
      </c>
      <c r="G434" s="19" t="s">
        <v>32</v>
      </c>
      <c r="H434" s="233">
        <v>5.27</v>
      </c>
      <c r="I434" s="20">
        <v>246.42</v>
      </c>
      <c r="J434" s="21">
        <v>1298.6300000000001</v>
      </c>
      <c r="K434" s="77">
        <v>4.924686102654973E-5</v>
      </c>
      <c r="L434" s="444">
        <f t="shared" si="6"/>
        <v>2</v>
      </c>
    </row>
    <row r="435" spans="1:12" s="120" customFormat="1" hidden="1" outlineLevel="1" x14ac:dyDescent="0.2">
      <c r="B435" s="276"/>
      <c r="C435" s="182" t="s">
        <v>665</v>
      </c>
      <c r="D435" s="33" t="s">
        <v>820</v>
      </c>
      <c r="E435" s="170" t="s">
        <v>1005</v>
      </c>
      <c r="F435" s="112" t="s">
        <v>1453</v>
      </c>
      <c r="G435" s="19" t="s">
        <v>1082</v>
      </c>
      <c r="H435" s="233">
        <v>4.46</v>
      </c>
      <c r="I435" s="20">
        <v>275.14999999999998</v>
      </c>
      <c r="J435" s="21">
        <v>1227.17</v>
      </c>
      <c r="K435" s="77">
        <v>4.6536943121559666E-5</v>
      </c>
      <c r="L435" s="444">
        <f t="shared" si="6"/>
        <v>2</v>
      </c>
    </row>
    <row r="436" spans="1:12" s="120" customFormat="1" hidden="1" outlineLevel="1" x14ac:dyDescent="0.2">
      <c r="B436" s="276">
        <v>189</v>
      </c>
      <c r="C436" s="406" t="s">
        <v>96</v>
      </c>
      <c r="D436" s="415" t="s">
        <v>601</v>
      </c>
      <c r="E436" s="171" t="s">
        <v>1005</v>
      </c>
      <c r="F436" s="172" t="s">
        <v>1238</v>
      </c>
      <c r="G436" s="30" t="s">
        <v>1082</v>
      </c>
      <c r="H436" s="233">
        <v>14.82</v>
      </c>
      <c r="I436" s="20">
        <v>81.97</v>
      </c>
      <c r="J436" s="21">
        <v>1214.8</v>
      </c>
      <c r="K436" s="77">
        <v>4.6067845941532696E-5</v>
      </c>
      <c r="L436" s="444">
        <f t="shared" si="6"/>
        <v>7</v>
      </c>
    </row>
    <row r="437" spans="1:12" ht="25.5" hidden="1" outlineLevel="1" x14ac:dyDescent="0.2">
      <c r="B437" s="276">
        <v>3</v>
      </c>
      <c r="C437" s="83" t="s">
        <v>290</v>
      </c>
      <c r="D437" s="33" t="s">
        <v>299</v>
      </c>
      <c r="E437" s="170" t="s">
        <v>1005</v>
      </c>
      <c r="F437" s="112" t="s">
        <v>1365</v>
      </c>
      <c r="G437" s="19" t="s">
        <v>173</v>
      </c>
      <c r="H437" s="233">
        <v>1</v>
      </c>
      <c r="I437" s="20">
        <v>1190.96</v>
      </c>
      <c r="J437" s="21">
        <v>1190.96</v>
      </c>
      <c r="K437" s="77">
        <v>4.5163781529904331E-5</v>
      </c>
      <c r="L437" s="444">
        <f t="shared" si="6"/>
        <v>0</v>
      </c>
    </row>
    <row r="438" spans="1:12" s="120" customFormat="1" hidden="1" outlineLevel="1" x14ac:dyDescent="0.2">
      <c r="B438" s="276">
        <v>1647.08</v>
      </c>
      <c r="C438" s="110" t="s">
        <v>478</v>
      </c>
      <c r="D438" s="32" t="s">
        <v>597</v>
      </c>
      <c r="E438" s="171" t="s">
        <v>1005</v>
      </c>
      <c r="F438" s="172" t="s">
        <v>1511</v>
      </c>
      <c r="G438" s="30" t="s">
        <v>26</v>
      </c>
      <c r="H438" s="233">
        <v>29.6</v>
      </c>
      <c r="I438" s="20">
        <v>40</v>
      </c>
      <c r="J438" s="21">
        <v>1184</v>
      </c>
      <c r="K438" s="77">
        <v>4.489984326207994E-5</v>
      </c>
      <c r="L438" s="444">
        <f t="shared" si="6"/>
        <v>14</v>
      </c>
    </row>
    <row r="439" spans="1:12" s="120" customFormat="1" ht="16.5" hidden="1" customHeight="1" outlineLevel="1" x14ac:dyDescent="0.2">
      <c r="A439" s="120" t="s">
        <v>1090</v>
      </c>
      <c r="B439" s="276">
        <v>292.74</v>
      </c>
      <c r="C439" s="408" t="s">
        <v>241</v>
      </c>
      <c r="D439" s="31" t="s">
        <v>242</v>
      </c>
      <c r="E439" s="223" t="s">
        <v>1005</v>
      </c>
      <c r="F439" s="224" t="s">
        <v>1336</v>
      </c>
      <c r="G439" s="225" t="s">
        <v>173</v>
      </c>
      <c r="H439" s="226">
        <v>3</v>
      </c>
      <c r="I439" s="227">
        <v>391.73</v>
      </c>
      <c r="J439" s="228">
        <v>1175.19</v>
      </c>
      <c r="K439" s="77">
        <v>4.4565748989158554E-5</v>
      </c>
      <c r="L439" s="444">
        <f t="shared" si="6"/>
        <v>1</v>
      </c>
    </row>
    <row r="440" spans="1:12" s="126" customFormat="1" hidden="1" outlineLevel="1" x14ac:dyDescent="0.2">
      <c r="B440" s="276">
        <v>1</v>
      </c>
      <c r="C440" s="83" t="s">
        <v>324</v>
      </c>
      <c r="D440" s="31" t="s">
        <v>323</v>
      </c>
      <c r="E440" s="170" t="s">
        <v>1005</v>
      </c>
      <c r="F440" s="112" t="s">
        <v>1384</v>
      </c>
      <c r="G440" s="19" t="s">
        <v>173</v>
      </c>
      <c r="H440" s="233">
        <v>2</v>
      </c>
      <c r="I440" s="20">
        <v>581.29</v>
      </c>
      <c r="J440" s="21">
        <v>1162.58</v>
      </c>
      <c r="K440" s="77">
        <v>4.4087550489551431E-5</v>
      </c>
      <c r="L440" s="444">
        <f t="shared" si="6"/>
        <v>1</v>
      </c>
    </row>
    <row r="441" spans="1:12" s="126" customFormat="1" ht="25.5" hidden="1" outlineLevel="1" x14ac:dyDescent="0.2">
      <c r="B441" s="276">
        <v>3.45</v>
      </c>
      <c r="C441" s="81" t="s">
        <v>171</v>
      </c>
      <c r="D441" s="29" t="s">
        <v>172</v>
      </c>
      <c r="E441" s="170" t="s">
        <v>1005</v>
      </c>
      <c r="F441" s="112" t="s">
        <v>1184</v>
      </c>
      <c r="G441" s="19" t="s">
        <v>173</v>
      </c>
      <c r="H441" s="233">
        <v>1</v>
      </c>
      <c r="I441" s="20">
        <v>1130.1099999999999</v>
      </c>
      <c r="J441" s="21">
        <v>1130.1099999999999</v>
      </c>
      <c r="K441" s="77">
        <v>4.285621779468679E-5</v>
      </c>
      <c r="L441" s="444">
        <f t="shared" si="6"/>
        <v>0</v>
      </c>
    </row>
    <row r="442" spans="1:12" s="126" customFormat="1" hidden="1" outlineLevel="1" x14ac:dyDescent="0.2">
      <c r="B442" s="276">
        <v>3.45</v>
      </c>
      <c r="C442" s="81" t="s">
        <v>167</v>
      </c>
      <c r="D442" s="33" t="s">
        <v>166</v>
      </c>
      <c r="E442" s="170" t="s">
        <v>1005</v>
      </c>
      <c r="F442" s="112" t="s">
        <v>1298</v>
      </c>
      <c r="G442" s="19" t="s">
        <v>173</v>
      </c>
      <c r="H442" s="233">
        <v>2</v>
      </c>
      <c r="I442" s="20">
        <v>564.79999999999995</v>
      </c>
      <c r="J442" s="21">
        <v>1129.5999999999999</v>
      </c>
      <c r="K442" s="77">
        <v>4.2836877490578966E-5</v>
      </c>
      <c r="L442" s="444">
        <f t="shared" si="6"/>
        <v>1</v>
      </c>
    </row>
    <row r="443" spans="1:12" s="120" customFormat="1" hidden="1" outlineLevel="1" x14ac:dyDescent="0.2">
      <c r="B443" s="276">
        <v>249.5</v>
      </c>
      <c r="C443" s="83" t="s">
        <v>723</v>
      </c>
      <c r="D443" s="31" t="s">
        <v>712</v>
      </c>
      <c r="E443" s="170" t="s">
        <v>1005</v>
      </c>
      <c r="F443" s="112" t="s">
        <v>1468</v>
      </c>
      <c r="G443" s="19" t="s">
        <v>173</v>
      </c>
      <c r="H443" s="233">
        <v>3</v>
      </c>
      <c r="I443" s="20">
        <v>376.46</v>
      </c>
      <c r="J443" s="21">
        <v>1129.3800000000001</v>
      </c>
      <c r="K443" s="77">
        <v>4.2828534614297172E-5</v>
      </c>
      <c r="L443" s="444">
        <f t="shared" si="6"/>
        <v>1</v>
      </c>
    </row>
    <row r="444" spans="1:12" s="120" customFormat="1" hidden="1" outlineLevel="1" x14ac:dyDescent="0.2">
      <c r="B444" s="276">
        <v>221.32</v>
      </c>
      <c r="C444" s="83" t="s">
        <v>1135</v>
      </c>
      <c r="D444" s="33" t="s">
        <v>856</v>
      </c>
      <c r="E444" s="170" t="s">
        <v>1085</v>
      </c>
      <c r="F444" s="112" t="s">
        <v>1626</v>
      </c>
      <c r="G444" s="19" t="s">
        <v>32</v>
      </c>
      <c r="H444" s="233">
        <v>7.85</v>
      </c>
      <c r="I444" s="20">
        <v>142.29</v>
      </c>
      <c r="J444" s="21">
        <v>1116.98</v>
      </c>
      <c r="K444" s="77">
        <v>4.2358299769322683E-5</v>
      </c>
      <c r="L444" s="444">
        <f t="shared" si="6"/>
        <v>3</v>
      </c>
    </row>
    <row r="445" spans="1:12" s="120" customFormat="1" hidden="1" outlineLevel="1" x14ac:dyDescent="0.2">
      <c r="B445" s="276">
        <v>221.32</v>
      </c>
      <c r="C445" s="81" t="s">
        <v>215</v>
      </c>
      <c r="D445" s="33" t="s">
        <v>216</v>
      </c>
      <c r="E445" s="170" t="s">
        <v>1005</v>
      </c>
      <c r="F445" s="112" t="s">
        <v>1322</v>
      </c>
      <c r="G445" s="19" t="s">
        <v>173</v>
      </c>
      <c r="H445" s="233">
        <v>2</v>
      </c>
      <c r="I445" s="20">
        <v>552.91</v>
      </c>
      <c r="J445" s="21">
        <v>1105.82</v>
      </c>
      <c r="K445" s="77">
        <v>4.1935088408845644E-5</v>
      </c>
      <c r="L445" s="444">
        <f t="shared" si="6"/>
        <v>1</v>
      </c>
    </row>
    <row r="446" spans="1:12" s="120" customFormat="1" hidden="1" outlineLevel="1" x14ac:dyDescent="0.2">
      <c r="B446" s="276">
        <v>221.32</v>
      </c>
      <c r="C446" s="83" t="s">
        <v>488</v>
      </c>
      <c r="D446" s="33" t="s">
        <v>489</v>
      </c>
      <c r="E446" s="170" t="s">
        <v>1005</v>
      </c>
      <c r="F446" s="112" t="s">
        <v>1452</v>
      </c>
      <c r="G446" s="19" t="s">
        <v>1082</v>
      </c>
      <c r="H446" s="233">
        <v>31.9</v>
      </c>
      <c r="I446" s="20">
        <v>34.450000000000003</v>
      </c>
      <c r="J446" s="21">
        <v>1098.96</v>
      </c>
      <c r="K446" s="77">
        <v>4.1674942357512988E-5</v>
      </c>
      <c r="L446" s="444">
        <f t="shared" si="6"/>
        <v>15</v>
      </c>
    </row>
    <row r="447" spans="1:12" s="120" customFormat="1" hidden="1" outlineLevel="1" x14ac:dyDescent="0.2">
      <c r="B447" s="276">
        <v>221.32</v>
      </c>
      <c r="C447" s="81" t="s">
        <v>1578</v>
      </c>
      <c r="D447" s="33" t="s">
        <v>562</v>
      </c>
      <c r="E447" s="170" t="s">
        <v>1005</v>
      </c>
      <c r="F447" s="112" t="s">
        <v>1565</v>
      </c>
      <c r="G447" s="19" t="s">
        <v>1471</v>
      </c>
      <c r="H447" s="233">
        <v>1</v>
      </c>
      <c r="I447" s="20">
        <v>1054.3</v>
      </c>
      <c r="J447" s="21">
        <v>1054.3</v>
      </c>
      <c r="K447" s="77">
        <v>3.9981338472306486E-5</v>
      </c>
      <c r="L447" s="444">
        <f t="shared" si="6"/>
        <v>0</v>
      </c>
    </row>
    <row r="448" spans="1:12" s="120" customFormat="1" hidden="1" outlineLevel="1" x14ac:dyDescent="0.2">
      <c r="B448" s="276">
        <v>2</v>
      </c>
      <c r="C448" s="83" t="s">
        <v>556</v>
      </c>
      <c r="D448" s="33" t="s">
        <v>554</v>
      </c>
      <c r="E448" s="170" t="s">
        <v>1005</v>
      </c>
      <c r="F448" s="112" t="s">
        <v>1436</v>
      </c>
      <c r="G448" s="19" t="s">
        <v>173</v>
      </c>
      <c r="H448" s="233">
        <v>75</v>
      </c>
      <c r="I448" s="20">
        <v>13.87</v>
      </c>
      <c r="J448" s="21">
        <v>1040.25</v>
      </c>
      <c r="K448" s="77">
        <v>3.9448532055218465E-5</v>
      </c>
      <c r="L448" s="444">
        <f t="shared" si="6"/>
        <v>37</v>
      </c>
    </row>
    <row r="449" spans="1:12" s="120" customFormat="1" hidden="1" outlineLevel="1" x14ac:dyDescent="0.2">
      <c r="B449" s="276">
        <v>3</v>
      </c>
      <c r="C449" s="81" t="s">
        <v>233</v>
      </c>
      <c r="D449" s="33" t="s">
        <v>234</v>
      </c>
      <c r="E449" s="170" t="s">
        <v>1005</v>
      </c>
      <c r="F449" s="112" t="s">
        <v>1332</v>
      </c>
      <c r="G449" s="19" t="s">
        <v>173</v>
      </c>
      <c r="H449" s="233">
        <v>3</v>
      </c>
      <c r="I449" s="20">
        <v>346.24</v>
      </c>
      <c r="J449" s="21">
        <v>1038.72</v>
      </c>
      <c r="K449" s="77">
        <v>3.9390511142894999E-5</v>
      </c>
      <c r="L449" s="444">
        <f t="shared" si="6"/>
        <v>1</v>
      </c>
    </row>
    <row r="450" spans="1:12" s="120" customFormat="1" hidden="1" outlineLevel="1" x14ac:dyDescent="0.2">
      <c r="B450" s="276">
        <v>3</v>
      </c>
      <c r="C450" s="83" t="s">
        <v>386</v>
      </c>
      <c r="D450" s="33" t="s">
        <v>395</v>
      </c>
      <c r="E450" s="170" t="s">
        <v>1005</v>
      </c>
      <c r="F450" s="112" t="s">
        <v>1417</v>
      </c>
      <c r="G450" s="19" t="s">
        <v>173</v>
      </c>
      <c r="H450" s="233">
        <v>3</v>
      </c>
      <c r="I450" s="20">
        <v>341.42</v>
      </c>
      <c r="J450" s="21">
        <v>1024.26</v>
      </c>
      <c r="K450" s="77">
        <v>3.8842156638190881E-5</v>
      </c>
      <c r="L450" s="444">
        <f t="shared" si="6"/>
        <v>1</v>
      </c>
    </row>
    <row r="451" spans="1:12" s="120" customFormat="1" hidden="1" outlineLevel="1" x14ac:dyDescent="0.2">
      <c r="B451" s="276">
        <v>3</v>
      </c>
      <c r="C451" s="83" t="s">
        <v>676</v>
      </c>
      <c r="D451" s="33" t="s">
        <v>690</v>
      </c>
      <c r="E451" s="170" t="s">
        <v>1005</v>
      </c>
      <c r="F451" s="112" t="s">
        <v>1460</v>
      </c>
      <c r="G451" s="19" t="s">
        <v>173</v>
      </c>
      <c r="H451" s="233">
        <v>3</v>
      </c>
      <c r="I451" s="20">
        <v>330.31</v>
      </c>
      <c r="J451" s="21">
        <v>990.93</v>
      </c>
      <c r="K451" s="77">
        <v>3.7578210881497362E-5</v>
      </c>
      <c r="L451" s="444">
        <f t="shared" si="6"/>
        <v>1</v>
      </c>
    </row>
    <row r="452" spans="1:12" s="120" customFormat="1" hidden="1" outlineLevel="1" x14ac:dyDescent="0.2">
      <c r="B452" s="276">
        <v>1</v>
      </c>
      <c r="C452" s="83" t="s">
        <v>498</v>
      </c>
      <c r="D452" s="33" t="s">
        <v>503</v>
      </c>
      <c r="E452" s="170" t="s">
        <v>1005</v>
      </c>
      <c r="F452" s="112" t="s">
        <v>1524</v>
      </c>
      <c r="G452" s="19" t="s">
        <v>173</v>
      </c>
      <c r="H452" s="233">
        <v>2</v>
      </c>
      <c r="I452" s="20">
        <v>456.08</v>
      </c>
      <c r="J452" s="21">
        <v>912.16</v>
      </c>
      <c r="K452" s="77">
        <v>3.459108195096186E-5</v>
      </c>
      <c r="L452" s="444">
        <f t="shared" si="6"/>
        <v>1</v>
      </c>
    </row>
    <row r="453" spans="1:12" s="120" customFormat="1" hidden="1" outlineLevel="1" x14ac:dyDescent="0.2">
      <c r="B453" s="276">
        <v>1</v>
      </c>
      <c r="C453" s="76" t="s">
        <v>645</v>
      </c>
      <c r="D453" s="192" t="s">
        <v>938</v>
      </c>
      <c r="E453" s="170" t="s">
        <v>1085</v>
      </c>
      <c r="F453" s="112" t="s">
        <v>1018</v>
      </c>
      <c r="G453" s="19" t="s">
        <v>173</v>
      </c>
      <c r="H453" s="330">
        <v>1</v>
      </c>
      <c r="I453" s="20">
        <v>894.69</v>
      </c>
      <c r="J453" s="21">
        <v>894.69</v>
      </c>
      <c r="K453" s="77">
        <v>3.392858172985668E-5</v>
      </c>
      <c r="L453" s="444">
        <f t="shared" si="6"/>
        <v>0</v>
      </c>
    </row>
    <row r="454" spans="1:12" s="120" customFormat="1" ht="25.5" hidden="1" outlineLevel="1" x14ac:dyDescent="0.2">
      <c r="B454" s="276">
        <v>2.2200000000000002</v>
      </c>
      <c r="C454" s="83" t="s">
        <v>1134</v>
      </c>
      <c r="D454" s="33" t="s">
        <v>855</v>
      </c>
      <c r="E454" s="170" t="s">
        <v>1085</v>
      </c>
      <c r="F454" s="112" t="s">
        <v>1652</v>
      </c>
      <c r="G454" s="19" t="s">
        <v>32</v>
      </c>
      <c r="H454" s="233">
        <v>10.99</v>
      </c>
      <c r="I454" s="20">
        <v>80.91</v>
      </c>
      <c r="J454" s="21">
        <v>889.2</v>
      </c>
      <c r="K454" s="77">
        <v>3.3720389044460719E-5</v>
      </c>
      <c r="L454" s="444">
        <f t="shared" si="6"/>
        <v>5</v>
      </c>
    </row>
    <row r="455" spans="1:12" s="120" customFormat="1" hidden="1" outlineLevel="1" x14ac:dyDescent="0.2">
      <c r="B455" s="276">
        <v>4</v>
      </c>
      <c r="C455" s="83" t="s">
        <v>717</v>
      </c>
      <c r="D455" s="33" t="s">
        <v>692</v>
      </c>
      <c r="E455" s="170" t="s">
        <v>1005</v>
      </c>
      <c r="F455" s="112" t="s">
        <v>1462</v>
      </c>
      <c r="G455" s="19" t="s">
        <v>173</v>
      </c>
      <c r="H455" s="233">
        <v>3</v>
      </c>
      <c r="I455" s="20">
        <v>294.99</v>
      </c>
      <c r="J455" s="21">
        <v>884.97</v>
      </c>
      <c r="K455" s="77">
        <v>3.3559978286860546E-5</v>
      </c>
      <c r="L455" s="444">
        <f t="shared" si="6"/>
        <v>1</v>
      </c>
    </row>
    <row r="456" spans="1:12" s="120" customFormat="1" hidden="1" outlineLevel="1" x14ac:dyDescent="0.2">
      <c r="A456" s="391" t="s">
        <v>1051</v>
      </c>
      <c r="B456" s="276">
        <v>100.36180000000012</v>
      </c>
      <c r="C456" s="81" t="s">
        <v>269</v>
      </c>
      <c r="D456" s="31" t="s">
        <v>270</v>
      </c>
      <c r="E456" s="170" t="s">
        <v>1005</v>
      </c>
      <c r="F456" s="112" t="s">
        <v>1350</v>
      </c>
      <c r="G456" s="19" t="s">
        <v>173</v>
      </c>
      <c r="H456" s="233">
        <v>16</v>
      </c>
      <c r="I456" s="20">
        <v>53.64</v>
      </c>
      <c r="J456" s="21">
        <v>858.24</v>
      </c>
      <c r="K456" s="77">
        <v>3.2546318818621192E-5</v>
      </c>
      <c r="L456" s="444">
        <f t="shared" si="6"/>
        <v>8</v>
      </c>
    </row>
    <row r="457" spans="1:12" s="120" customFormat="1" hidden="1" outlineLevel="1" x14ac:dyDescent="0.2">
      <c r="A457" s="391" t="s">
        <v>1051</v>
      </c>
      <c r="B457" s="276">
        <v>716.8700000000008</v>
      </c>
      <c r="C457" s="83" t="s">
        <v>657</v>
      </c>
      <c r="D457" s="31" t="s">
        <v>520</v>
      </c>
      <c r="E457" s="170" t="s">
        <v>1005</v>
      </c>
      <c r="F457" s="112" t="s">
        <v>1449</v>
      </c>
      <c r="G457" s="19" t="s">
        <v>1082</v>
      </c>
      <c r="H457" s="233">
        <v>61.48</v>
      </c>
      <c r="I457" s="20">
        <v>13.02</v>
      </c>
      <c r="J457" s="21">
        <v>800.47</v>
      </c>
      <c r="K457" s="77">
        <v>3.0355555351348929E-5</v>
      </c>
      <c r="L457" s="444">
        <f t="shared" si="6"/>
        <v>30</v>
      </c>
    </row>
    <row r="458" spans="1:12" s="120" customFormat="1" hidden="1" outlineLevel="1" x14ac:dyDescent="0.2">
      <c r="A458" s="391" t="s">
        <v>1051</v>
      </c>
      <c r="B458" s="276">
        <v>716.8700000000008</v>
      </c>
      <c r="C458" s="83" t="s">
        <v>661</v>
      </c>
      <c r="D458" s="33" t="s">
        <v>634</v>
      </c>
      <c r="E458" s="170" t="s">
        <v>1005</v>
      </c>
      <c r="F458" s="112" t="s">
        <v>1451</v>
      </c>
      <c r="G458" s="19" t="s">
        <v>1082</v>
      </c>
      <c r="H458" s="233">
        <v>1</v>
      </c>
      <c r="I458" s="20">
        <v>793.35</v>
      </c>
      <c r="J458" s="21">
        <v>793.35</v>
      </c>
      <c r="K458" s="77">
        <v>3.0085549537137774E-5</v>
      </c>
      <c r="L458" s="444">
        <f t="shared" si="6"/>
        <v>0</v>
      </c>
    </row>
    <row r="459" spans="1:12" s="120" customFormat="1" hidden="1" outlineLevel="1" x14ac:dyDescent="0.2">
      <c r="A459" s="391" t="s">
        <v>1051</v>
      </c>
      <c r="B459" s="276">
        <v>716.8700000000008</v>
      </c>
      <c r="C459" s="83" t="s">
        <v>492</v>
      </c>
      <c r="D459" s="33" t="s">
        <v>636</v>
      </c>
      <c r="E459" s="170" t="s">
        <v>1005</v>
      </c>
      <c r="F459" s="112" t="s">
        <v>1517</v>
      </c>
      <c r="G459" s="19" t="s">
        <v>1082</v>
      </c>
      <c r="H459" s="233">
        <v>22.68</v>
      </c>
      <c r="I459" s="20">
        <v>34.49</v>
      </c>
      <c r="J459" s="21">
        <v>782.23</v>
      </c>
      <c r="K459" s="77">
        <v>2.9663855063257426E-5</v>
      </c>
      <c r="L459" s="444">
        <f t="shared" si="6"/>
        <v>11</v>
      </c>
    </row>
    <row r="460" spans="1:12" s="120" customFormat="1" hidden="1" outlineLevel="1" x14ac:dyDescent="0.2">
      <c r="A460" s="391" t="s">
        <v>1051</v>
      </c>
      <c r="B460" s="276">
        <v>716.8700000000008</v>
      </c>
      <c r="C460" s="83" t="s">
        <v>672</v>
      </c>
      <c r="D460" s="33" t="s">
        <v>686</v>
      </c>
      <c r="E460" s="170" t="s">
        <v>1005</v>
      </c>
      <c r="F460" s="112" t="s">
        <v>1456</v>
      </c>
      <c r="G460" s="19" t="s">
        <v>173</v>
      </c>
      <c r="H460" s="233">
        <v>1</v>
      </c>
      <c r="I460" s="20">
        <v>778.5</v>
      </c>
      <c r="J460" s="21">
        <v>778.5</v>
      </c>
      <c r="K460" s="77">
        <v>2.9522405388115908E-5</v>
      </c>
      <c r="L460" s="444">
        <f t="shared" si="6"/>
        <v>0</v>
      </c>
    </row>
    <row r="461" spans="1:12" s="120" customFormat="1" hidden="1" outlineLevel="1" x14ac:dyDescent="0.2">
      <c r="A461" s="391" t="s">
        <v>1051</v>
      </c>
      <c r="B461" s="276">
        <v>716.8700000000008</v>
      </c>
      <c r="C461" s="80" t="s">
        <v>54</v>
      </c>
      <c r="D461" s="22" t="s">
        <v>55</v>
      </c>
      <c r="E461" s="170" t="s">
        <v>1005</v>
      </c>
      <c r="F461" s="112" t="s">
        <v>1212</v>
      </c>
      <c r="G461" s="19" t="s">
        <v>1082</v>
      </c>
      <c r="H461" s="233">
        <v>20</v>
      </c>
      <c r="I461" s="20">
        <v>38.19</v>
      </c>
      <c r="J461" s="21">
        <v>763.8</v>
      </c>
      <c r="K461" s="77">
        <v>2.8964949563831637E-5</v>
      </c>
      <c r="L461" s="444">
        <f t="shared" si="6"/>
        <v>10</v>
      </c>
    </row>
    <row r="462" spans="1:12" s="120" customFormat="1" ht="27" hidden="1" customHeight="1" outlineLevel="1" x14ac:dyDescent="0.2">
      <c r="B462" s="276">
        <v>10</v>
      </c>
      <c r="C462" s="83" t="s">
        <v>328</v>
      </c>
      <c r="D462" s="33" t="s">
        <v>352</v>
      </c>
      <c r="E462" s="170" t="s">
        <v>1005</v>
      </c>
      <c r="F462" s="112" t="s">
        <v>1386</v>
      </c>
      <c r="G462" s="19" t="s">
        <v>173</v>
      </c>
      <c r="H462" s="233">
        <v>6</v>
      </c>
      <c r="I462" s="20">
        <v>120.21</v>
      </c>
      <c r="J462" s="21">
        <v>721.26</v>
      </c>
      <c r="K462" s="77">
        <v>2.7351740668249812E-5</v>
      </c>
      <c r="L462" s="444">
        <f t="shared" si="6"/>
        <v>3</v>
      </c>
    </row>
    <row r="463" spans="1:12" s="120" customFormat="1" hidden="1" outlineLevel="1" x14ac:dyDescent="0.2">
      <c r="A463" s="391" t="s">
        <v>1051</v>
      </c>
      <c r="B463" s="276">
        <v>319.16000000000003</v>
      </c>
      <c r="C463" s="83" t="s">
        <v>413</v>
      </c>
      <c r="D463" s="33" t="s">
        <v>551</v>
      </c>
      <c r="E463" s="170" t="s">
        <v>1005</v>
      </c>
      <c r="F463" s="112" t="s">
        <v>1433</v>
      </c>
      <c r="G463" s="19" t="s">
        <v>173</v>
      </c>
      <c r="H463" s="233">
        <v>11</v>
      </c>
      <c r="I463" s="20">
        <v>64.25</v>
      </c>
      <c r="J463" s="21">
        <v>706.75</v>
      </c>
      <c r="K463" s="77">
        <v>2.680149005529983E-5</v>
      </c>
      <c r="L463" s="444">
        <f t="shared" ref="L463:L526" si="7">ROUNDDOWN($L$13*H463,0)</f>
        <v>5</v>
      </c>
    </row>
    <row r="464" spans="1:12" hidden="1" outlineLevel="1" x14ac:dyDescent="0.2">
      <c r="B464" s="276">
        <v>1738.06</v>
      </c>
      <c r="C464" s="83" t="s">
        <v>500</v>
      </c>
      <c r="D464" s="31" t="s">
        <v>501</v>
      </c>
      <c r="E464" s="170" t="s">
        <v>1005</v>
      </c>
      <c r="F464" s="112" t="s">
        <v>1523</v>
      </c>
      <c r="G464" s="19" t="s">
        <v>26</v>
      </c>
      <c r="H464" s="233">
        <v>292.74</v>
      </c>
      <c r="I464" s="20">
        <v>2.29</v>
      </c>
      <c r="J464" s="21">
        <v>670.37</v>
      </c>
      <c r="K464" s="77">
        <v>2.5421881695608558E-5</v>
      </c>
      <c r="L464" s="444">
        <f t="shared" si="7"/>
        <v>146</v>
      </c>
    </row>
    <row r="465" spans="1:12" ht="25.5" hidden="1" outlineLevel="1" x14ac:dyDescent="0.2">
      <c r="B465" s="276">
        <v>463.26</v>
      </c>
      <c r="C465" s="83" t="s">
        <v>1120</v>
      </c>
      <c r="D465" s="22" t="s">
        <v>839</v>
      </c>
      <c r="E465" s="170" t="s">
        <v>1085</v>
      </c>
      <c r="F465" s="112" t="s">
        <v>1640</v>
      </c>
      <c r="G465" s="19" t="s">
        <v>26</v>
      </c>
      <c r="H465" s="233">
        <v>78</v>
      </c>
      <c r="I465" s="20">
        <v>8.27</v>
      </c>
      <c r="J465" s="21">
        <v>645.05999999999995</v>
      </c>
      <c r="K465" s="77">
        <v>2.446207170155176E-5</v>
      </c>
      <c r="L465" s="444">
        <f t="shared" si="7"/>
        <v>39</v>
      </c>
    </row>
    <row r="466" spans="1:12" hidden="1" outlineLevel="1" x14ac:dyDescent="0.2">
      <c r="A466" s="392"/>
      <c r="B466" s="276">
        <v>463.26</v>
      </c>
      <c r="C466" s="83" t="s">
        <v>810</v>
      </c>
      <c r="D466" s="26" t="s">
        <v>995</v>
      </c>
      <c r="E466" s="170" t="s">
        <v>1005</v>
      </c>
      <c r="F466" s="112" t="s">
        <v>1554</v>
      </c>
      <c r="G466" s="19" t="s">
        <v>173</v>
      </c>
      <c r="H466" s="233">
        <v>3</v>
      </c>
      <c r="I466" s="20">
        <v>214.88</v>
      </c>
      <c r="J466" s="21">
        <v>644.64</v>
      </c>
      <c r="K466" s="77">
        <v>2.4446144392286498E-5</v>
      </c>
      <c r="L466" s="444">
        <f t="shared" si="7"/>
        <v>1</v>
      </c>
    </row>
    <row r="467" spans="1:12" hidden="1" outlineLevel="1" x14ac:dyDescent="0.2">
      <c r="A467" s="392"/>
      <c r="B467" s="276">
        <v>9</v>
      </c>
      <c r="C467" s="83" t="s">
        <v>738</v>
      </c>
      <c r="D467" s="33" t="s">
        <v>547</v>
      </c>
      <c r="E467" s="170" t="s">
        <v>1005</v>
      </c>
      <c r="F467" s="112" t="s">
        <v>1483</v>
      </c>
      <c r="G467" s="19" t="s">
        <v>173</v>
      </c>
      <c r="H467" s="233">
        <v>2</v>
      </c>
      <c r="I467" s="20">
        <v>316.14</v>
      </c>
      <c r="J467" s="21">
        <v>632.28</v>
      </c>
      <c r="K467" s="77">
        <v>2.3977426433908704E-5</v>
      </c>
      <c r="L467" s="444">
        <f t="shared" si="7"/>
        <v>1</v>
      </c>
    </row>
    <row r="468" spans="1:12" hidden="1" outlineLevel="1" x14ac:dyDescent="0.2">
      <c r="A468" s="392"/>
      <c r="B468" s="276">
        <v>23</v>
      </c>
      <c r="C468" s="83" t="s">
        <v>1582</v>
      </c>
      <c r="D468" s="33" t="s">
        <v>820</v>
      </c>
      <c r="E468" s="170" t="s">
        <v>1005</v>
      </c>
      <c r="F468" s="112" t="s">
        <v>1453</v>
      </c>
      <c r="G468" s="19" t="s">
        <v>1082</v>
      </c>
      <c r="H468" s="233">
        <v>2.2200000000000002</v>
      </c>
      <c r="I468" s="20">
        <v>275.14999999999998</v>
      </c>
      <c r="J468" s="21">
        <v>610.83000000000004</v>
      </c>
      <c r="K468" s="77">
        <v>2.316399599643268E-5</v>
      </c>
      <c r="L468" s="444">
        <f t="shared" si="7"/>
        <v>1</v>
      </c>
    </row>
    <row r="469" spans="1:12" ht="25.5" hidden="1" outlineLevel="1" x14ac:dyDescent="0.2">
      <c r="A469" s="392"/>
      <c r="B469" s="276">
        <v>13</v>
      </c>
      <c r="C469" s="80" t="s">
        <v>62</v>
      </c>
      <c r="D469" s="26" t="s">
        <v>64</v>
      </c>
      <c r="E469" s="170" t="s">
        <v>1005</v>
      </c>
      <c r="F469" s="112" t="s">
        <v>1217</v>
      </c>
      <c r="G469" s="19" t="s">
        <v>1082</v>
      </c>
      <c r="H469" s="233">
        <v>36.08</v>
      </c>
      <c r="I469" s="20">
        <v>16.440000000000001</v>
      </c>
      <c r="J469" s="21">
        <v>593.16</v>
      </c>
      <c r="K469" s="77">
        <v>2.2493911342344034E-5</v>
      </c>
      <c r="L469" s="444">
        <f t="shared" si="7"/>
        <v>18</v>
      </c>
    </row>
    <row r="470" spans="1:12" hidden="1" outlineLevel="1" x14ac:dyDescent="0.2">
      <c r="A470" s="392"/>
      <c r="B470" s="276">
        <v>200</v>
      </c>
      <c r="C470" s="83" t="s">
        <v>668</v>
      </c>
      <c r="D470" s="33" t="s">
        <v>68</v>
      </c>
      <c r="E470" s="170" t="s">
        <v>1005</v>
      </c>
      <c r="F470" s="112" t="s">
        <v>1219</v>
      </c>
      <c r="G470" s="19" t="s">
        <v>1082</v>
      </c>
      <c r="H470" s="233">
        <v>17.95</v>
      </c>
      <c r="I470" s="20">
        <v>32.5</v>
      </c>
      <c r="J470" s="21">
        <v>583.38</v>
      </c>
      <c r="K470" s="77">
        <v>2.212303256945287E-5</v>
      </c>
      <c r="L470" s="444">
        <f t="shared" si="7"/>
        <v>8</v>
      </c>
    </row>
    <row r="471" spans="1:12" hidden="1" outlineLevel="1" x14ac:dyDescent="0.2">
      <c r="A471" s="392"/>
      <c r="B471" s="276">
        <v>140</v>
      </c>
      <c r="C471" s="83" t="s">
        <v>411</v>
      </c>
      <c r="D471" s="32" t="s">
        <v>550</v>
      </c>
      <c r="E471" s="170" t="s">
        <v>1005</v>
      </c>
      <c r="F471" s="112" t="s">
        <v>1432</v>
      </c>
      <c r="G471" s="19" t="s">
        <v>173</v>
      </c>
      <c r="H471" s="233">
        <v>103</v>
      </c>
      <c r="I471" s="20">
        <v>5.64</v>
      </c>
      <c r="J471" s="21">
        <v>580.91999999999996</v>
      </c>
      <c r="K471" s="77">
        <v>2.2029744043756317E-5</v>
      </c>
      <c r="L471" s="444">
        <f t="shared" si="7"/>
        <v>51</v>
      </c>
    </row>
    <row r="472" spans="1:12" hidden="1" outlineLevel="1" x14ac:dyDescent="0.2">
      <c r="A472" s="392"/>
      <c r="B472" s="276">
        <v>35</v>
      </c>
      <c r="C472" s="83" t="s">
        <v>732</v>
      </c>
      <c r="D472" s="33" t="s">
        <v>705</v>
      </c>
      <c r="E472" s="170" t="s">
        <v>1005</v>
      </c>
      <c r="F472" s="112" t="s">
        <v>1477</v>
      </c>
      <c r="G472" s="19" t="s">
        <v>26</v>
      </c>
      <c r="H472" s="233">
        <v>9</v>
      </c>
      <c r="I472" s="20">
        <v>63.18</v>
      </c>
      <c r="J472" s="21">
        <v>568.62</v>
      </c>
      <c r="K472" s="77">
        <v>2.1563301415273562E-5</v>
      </c>
      <c r="L472" s="444">
        <f t="shared" si="7"/>
        <v>4</v>
      </c>
    </row>
    <row r="473" spans="1:12" ht="25.5" hidden="1" outlineLevel="1" x14ac:dyDescent="0.2">
      <c r="A473" s="392"/>
      <c r="B473" s="276">
        <v>51.3</v>
      </c>
      <c r="C473" s="83" t="s">
        <v>669</v>
      </c>
      <c r="D473" s="33" t="s">
        <v>579</v>
      </c>
      <c r="E473" s="170" t="s">
        <v>1005</v>
      </c>
      <c r="F473" s="112" t="s">
        <v>1293</v>
      </c>
      <c r="G473" s="19" t="s">
        <v>1082</v>
      </c>
      <c r="H473" s="233">
        <v>17.95</v>
      </c>
      <c r="I473" s="20">
        <v>31.22</v>
      </c>
      <c r="J473" s="21">
        <v>560.4</v>
      </c>
      <c r="K473" s="77">
        <v>2.1251581219653376E-5</v>
      </c>
      <c r="L473" s="444">
        <f t="shared" si="7"/>
        <v>8</v>
      </c>
    </row>
    <row r="474" spans="1:12" hidden="1" outlineLevel="1" x14ac:dyDescent="0.2">
      <c r="A474" s="392"/>
      <c r="B474" s="276">
        <v>4</v>
      </c>
      <c r="C474" s="83" t="s">
        <v>539</v>
      </c>
      <c r="D474" s="25" t="s">
        <v>125</v>
      </c>
      <c r="E474" s="170" t="s">
        <v>1005</v>
      </c>
      <c r="F474" s="112" t="s">
        <v>1268</v>
      </c>
      <c r="G474" s="19" t="s">
        <v>173</v>
      </c>
      <c r="H474" s="233">
        <v>1</v>
      </c>
      <c r="I474" s="20">
        <v>557.89</v>
      </c>
      <c r="J474" s="21">
        <v>557.89</v>
      </c>
      <c r="K474" s="77">
        <v>2.1156396585710962E-5</v>
      </c>
      <c r="L474" s="444">
        <f t="shared" si="7"/>
        <v>0</v>
      </c>
    </row>
    <row r="475" spans="1:12" hidden="1" outlineLevel="1" x14ac:dyDescent="0.2">
      <c r="A475" s="392"/>
      <c r="B475" s="276">
        <v>27</v>
      </c>
      <c r="C475" s="83" t="s">
        <v>540</v>
      </c>
      <c r="D475" s="22" t="s">
        <v>138</v>
      </c>
      <c r="E475" s="170" t="s">
        <v>1005</v>
      </c>
      <c r="F475" s="112" t="s">
        <v>1269</v>
      </c>
      <c r="G475" s="19" t="s">
        <v>26</v>
      </c>
      <c r="H475" s="233">
        <v>1.6</v>
      </c>
      <c r="I475" s="20">
        <v>346.94</v>
      </c>
      <c r="J475" s="21">
        <v>555.1</v>
      </c>
      <c r="K475" s="77">
        <v>2.1050593745591704E-5</v>
      </c>
      <c r="L475" s="444">
        <f t="shared" si="7"/>
        <v>0</v>
      </c>
    </row>
    <row r="476" spans="1:12" hidden="1" outlineLevel="1" x14ac:dyDescent="0.2">
      <c r="A476" s="392"/>
      <c r="B476" s="276">
        <v>2</v>
      </c>
      <c r="C476" s="83" t="s">
        <v>654</v>
      </c>
      <c r="D476" s="33" t="s">
        <v>679</v>
      </c>
      <c r="E476" s="170" t="s">
        <v>1005</v>
      </c>
      <c r="F476" s="112" t="s">
        <v>1214</v>
      </c>
      <c r="G476" s="19" t="s">
        <v>1082</v>
      </c>
      <c r="H476" s="233">
        <v>6.66</v>
      </c>
      <c r="I476" s="20">
        <v>81.739999999999995</v>
      </c>
      <c r="J476" s="21">
        <v>544.39</v>
      </c>
      <c r="K476" s="77">
        <v>2.064444735932745E-5</v>
      </c>
      <c r="L476" s="444">
        <f t="shared" si="7"/>
        <v>3</v>
      </c>
    </row>
    <row r="477" spans="1:12" hidden="1" outlineLevel="1" x14ac:dyDescent="0.2">
      <c r="A477" s="392"/>
      <c r="B477" s="276">
        <v>10</v>
      </c>
      <c r="C477" s="83" t="s">
        <v>319</v>
      </c>
      <c r="D477" s="32" t="s">
        <v>331</v>
      </c>
      <c r="E477" s="170" t="s">
        <v>1005</v>
      </c>
      <c r="F477" s="112" t="s">
        <v>1381</v>
      </c>
      <c r="G477" s="19" t="s">
        <v>173</v>
      </c>
      <c r="H477" s="233">
        <v>3</v>
      </c>
      <c r="I477" s="20">
        <v>180.94</v>
      </c>
      <c r="J477" s="21">
        <v>542.82000000000005</v>
      </c>
      <c r="K477" s="77">
        <v>2.0584909560407296E-5</v>
      </c>
      <c r="L477" s="444">
        <f t="shared" si="7"/>
        <v>1</v>
      </c>
    </row>
    <row r="478" spans="1:12" hidden="1" outlineLevel="1" x14ac:dyDescent="0.2">
      <c r="A478" s="392"/>
      <c r="B478" s="276">
        <v>8</v>
      </c>
      <c r="C478" s="81" t="s">
        <v>213</v>
      </c>
      <c r="D478" s="33" t="s">
        <v>214</v>
      </c>
      <c r="E478" s="170" t="s">
        <v>1005</v>
      </c>
      <c r="F478" s="112" t="s">
        <v>1321</v>
      </c>
      <c r="G478" s="19" t="s">
        <v>173</v>
      </c>
      <c r="H478" s="233">
        <v>2</v>
      </c>
      <c r="I478" s="20">
        <v>266.08</v>
      </c>
      <c r="J478" s="21">
        <v>532.16</v>
      </c>
      <c r="K478" s="77">
        <v>2.0180659282388902E-5</v>
      </c>
      <c r="L478" s="444">
        <f t="shared" si="7"/>
        <v>1</v>
      </c>
    </row>
    <row r="479" spans="1:12" hidden="1" outlineLevel="1" x14ac:dyDescent="0.2">
      <c r="A479" s="392"/>
      <c r="B479" s="276">
        <v>3</v>
      </c>
      <c r="C479" s="83" t="s">
        <v>740</v>
      </c>
      <c r="D479" s="33" t="s">
        <v>428</v>
      </c>
      <c r="E479" s="170" t="s">
        <v>1005</v>
      </c>
      <c r="F479" s="112" t="s">
        <v>1445</v>
      </c>
      <c r="G479" s="19" t="s">
        <v>173</v>
      </c>
      <c r="H479" s="233">
        <v>8</v>
      </c>
      <c r="I479" s="20">
        <v>66.260000000000005</v>
      </c>
      <c r="J479" s="21">
        <v>530.08000000000004</v>
      </c>
      <c r="K479" s="77">
        <v>2.0101781179360927E-5</v>
      </c>
      <c r="L479" s="444">
        <f t="shared" si="7"/>
        <v>4</v>
      </c>
    </row>
    <row r="480" spans="1:12" hidden="1" outlineLevel="1" x14ac:dyDescent="0.2">
      <c r="A480" s="392"/>
      <c r="B480" s="276">
        <v>2</v>
      </c>
      <c r="C480" s="83" t="s">
        <v>377</v>
      </c>
      <c r="D480" s="32" t="s">
        <v>416</v>
      </c>
      <c r="E480" s="170" t="s">
        <v>1005</v>
      </c>
      <c r="F480" s="112" t="s">
        <v>1412</v>
      </c>
      <c r="G480" s="19" t="s">
        <v>173</v>
      </c>
      <c r="H480" s="233">
        <v>3</v>
      </c>
      <c r="I480" s="20">
        <v>175.3</v>
      </c>
      <c r="J480" s="21">
        <v>525.9</v>
      </c>
      <c r="K480" s="77">
        <v>1.9943266530006621E-5</v>
      </c>
      <c r="L480" s="444">
        <f t="shared" si="7"/>
        <v>1</v>
      </c>
    </row>
    <row r="481" spans="1:12" s="127" customFormat="1" hidden="1" outlineLevel="1" x14ac:dyDescent="0.2">
      <c r="A481" s="393"/>
      <c r="B481" s="276">
        <v>1</v>
      </c>
      <c r="C481" s="83" t="s">
        <v>330</v>
      </c>
      <c r="D481" s="31" t="s">
        <v>327</v>
      </c>
      <c r="E481" s="170" t="s">
        <v>1005</v>
      </c>
      <c r="F481" s="112" t="s">
        <v>1387</v>
      </c>
      <c r="G481" s="19" t="s">
        <v>173</v>
      </c>
      <c r="H481" s="233">
        <v>1</v>
      </c>
      <c r="I481" s="20">
        <v>479.6</v>
      </c>
      <c r="J481" s="21">
        <v>479.6</v>
      </c>
      <c r="K481" s="77">
        <v>1.8187470294335763E-5</v>
      </c>
      <c r="L481" s="444">
        <f t="shared" si="7"/>
        <v>0</v>
      </c>
    </row>
    <row r="482" spans="1:12" s="127" customFormat="1" hidden="1" outlineLevel="1" x14ac:dyDescent="0.2">
      <c r="B482" s="276">
        <v>2</v>
      </c>
      <c r="C482" s="83" t="s">
        <v>725</v>
      </c>
      <c r="D482" s="33" t="s">
        <v>699</v>
      </c>
      <c r="E482" s="170" t="s">
        <v>1005</v>
      </c>
      <c r="F482" s="112" t="s">
        <v>1470</v>
      </c>
      <c r="G482" s="19" t="s">
        <v>1471</v>
      </c>
      <c r="H482" s="233">
        <v>1</v>
      </c>
      <c r="I482" s="20">
        <v>479.52</v>
      </c>
      <c r="J482" s="21">
        <v>479.52</v>
      </c>
      <c r="K482" s="77">
        <v>1.8184436521142377E-5</v>
      </c>
      <c r="L482" s="444">
        <f t="shared" si="7"/>
        <v>0</v>
      </c>
    </row>
    <row r="483" spans="1:12" s="127" customFormat="1" hidden="1" outlineLevel="1" x14ac:dyDescent="0.2">
      <c r="B483" s="276">
        <v>3.4699999999999998</v>
      </c>
      <c r="C483" s="83" t="s">
        <v>663</v>
      </c>
      <c r="D483" s="33" t="s">
        <v>630</v>
      </c>
      <c r="E483" s="170" t="s">
        <v>1005</v>
      </c>
      <c r="F483" s="112" t="s">
        <v>1267</v>
      </c>
      <c r="G483" s="19" t="s">
        <v>1082</v>
      </c>
      <c r="H483" s="233">
        <v>1</v>
      </c>
      <c r="I483" s="20">
        <v>476.43</v>
      </c>
      <c r="J483" s="21">
        <v>476.43</v>
      </c>
      <c r="K483" s="77">
        <v>1.806725703154793E-5</v>
      </c>
      <c r="L483" s="444">
        <f t="shared" si="7"/>
        <v>0</v>
      </c>
    </row>
    <row r="484" spans="1:12" s="127" customFormat="1" hidden="1" outlineLevel="1" x14ac:dyDescent="0.2">
      <c r="B484" s="276">
        <v>4</v>
      </c>
      <c r="C484" s="83" t="s">
        <v>322</v>
      </c>
      <c r="D484" s="33" t="s">
        <v>819</v>
      </c>
      <c r="E484" s="170" t="s">
        <v>1005</v>
      </c>
      <c r="F484" s="112" t="s">
        <v>1383</v>
      </c>
      <c r="G484" s="19" t="s">
        <v>173</v>
      </c>
      <c r="H484" s="233">
        <v>1</v>
      </c>
      <c r="I484" s="20">
        <v>475.16</v>
      </c>
      <c r="J484" s="21">
        <v>475.16</v>
      </c>
      <c r="K484" s="77">
        <v>1.8019095882102962E-5</v>
      </c>
      <c r="L484" s="444">
        <f t="shared" si="7"/>
        <v>0</v>
      </c>
    </row>
    <row r="485" spans="1:12" s="127" customFormat="1" hidden="1" outlineLevel="1" x14ac:dyDescent="0.2">
      <c r="B485" s="276"/>
      <c r="C485" s="83" t="s">
        <v>652</v>
      </c>
      <c r="D485" s="33" t="s">
        <v>39</v>
      </c>
      <c r="E485" s="170" t="s">
        <v>1005</v>
      </c>
      <c r="F485" s="112" t="s">
        <v>1201</v>
      </c>
      <c r="G485" s="19" t="s">
        <v>1195</v>
      </c>
      <c r="H485" s="233">
        <v>9.2200000000000006</v>
      </c>
      <c r="I485" s="20">
        <v>50.99</v>
      </c>
      <c r="J485" s="21">
        <v>470.13</v>
      </c>
      <c r="K485" s="77">
        <v>1.7828347392568955E-5</v>
      </c>
      <c r="L485" s="444">
        <f t="shared" si="7"/>
        <v>4</v>
      </c>
    </row>
    <row r="486" spans="1:12" s="127" customFormat="1" hidden="1" outlineLevel="1" x14ac:dyDescent="0.2">
      <c r="B486" s="276">
        <v>2</v>
      </c>
      <c r="C486" s="81" t="s">
        <v>189</v>
      </c>
      <c r="D486" s="33" t="s">
        <v>190</v>
      </c>
      <c r="E486" s="170" t="s">
        <v>1005</v>
      </c>
      <c r="F486" s="112" t="s">
        <v>1309</v>
      </c>
      <c r="G486" s="19" t="s">
        <v>1083</v>
      </c>
      <c r="H486" s="233">
        <v>1</v>
      </c>
      <c r="I486" s="20">
        <v>460.62</v>
      </c>
      <c r="J486" s="21">
        <v>460.62</v>
      </c>
      <c r="K486" s="77">
        <v>1.7467707604205459E-5</v>
      </c>
      <c r="L486" s="444">
        <f t="shared" si="7"/>
        <v>0</v>
      </c>
    </row>
    <row r="487" spans="1:12" hidden="1" outlineLevel="1" x14ac:dyDescent="0.2">
      <c r="B487" s="276">
        <v>1</v>
      </c>
      <c r="C487" s="81" t="s">
        <v>223</v>
      </c>
      <c r="D487" s="33" t="s">
        <v>224</v>
      </c>
      <c r="E487" s="170" t="s">
        <v>1005</v>
      </c>
      <c r="F487" s="112" t="s">
        <v>1327</v>
      </c>
      <c r="G487" s="19" t="s">
        <v>1083</v>
      </c>
      <c r="H487" s="233">
        <v>1</v>
      </c>
      <c r="I487" s="20">
        <v>460.62</v>
      </c>
      <c r="J487" s="21">
        <v>460.62</v>
      </c>
      <c r="K487" s="77">
        <v>1.7467707604205459E-5</v>
      </c>
      <c r="L487" s="444">
        <f t="shared" si="7"/>
        <v>0</v>
      </c>
    </row>
    <row r="488" spans="1:12" hidden="1" outlineLevel="1" x14ac:dyDescent="0.2">
      <c r="B488" s="276">
        <v>2</v>
      </c>
      <c r="C488" s="81" t="s">
        <v>287</v>
      </c>
      <c r="D488" s="32" t="s">
        <v>288</v>
      </c>
      <c r="E488" s="170" t="s">
        <v>1005</v>
      </c>
      <c r="F488" s="112" t="s">
        <v>1362</v>
      </c>
      <c r="G488" s="19" t="s">
        <v>1083</v>
      </c>
      <c r="H488" s="233">
        <v>1</v>
      </c>
      <c r="I488" s="20">
        <v>460.62</v>
      </c>
      <c r="J488" s="21">
        <v>460.62</v>
      </c>
      <c r="K488" s="77">
        <v>1.7467707604205459E-5</v>
      </c>
      <c r="L488" s="444">
        <f t="shared" si="7"/>
        <v>0</v>
      </c>
    </row>
    <row r="489" spans="1:12" hidden="1" outlineLevel="1" x14ac:dyDescent="0.2">
      <c r="B489" s="276">
        <v>707.2</v>
      </c>
      <c r="C489" s="83" t="s">
        <v>332</v>
      </c>
      <c r="D489" s="32" t="s">
        <v>325</v>
      </c>
      <c r="E489" s="170" t="s">
        <v>1005</v>
      </c>
      <c r="F489" s="112" t="s">
        <v>1388</v>
      </c>
      <c r="G489" s="19" t="s">
        <v>1083</v>
      </c>
      <c r="H489" s="233">
        <v>1</v>
      </c>
      <c r="I489" s="20">
        <v>460.62</v>
      </c>
      <c r="J489" s="21">
        <v>460.62</v>
      </c>
      <c r="K489" s="77">
        <v>1.7467707604205459E-5</v>
      </c>
      <c r="L489" s="444">
        <f t="shared" si="7"/>
        <v>0</v>
      </c>
    </row>
    <row r="490" spans="1:12" hidden="1" outlineLevel="1" x14ac:dyDescent="0.2">
      <c r="A490" s="122" t="s">
        <v>1167</v>
      </c>
      <c r="B490" s="276">
        <v>6591.15</v>
      </c>
      <c r="C490" s="98" t="s">
        <v>673</v>
      </c>
      <c r="D490" s="34" t="s">
        <v>687</v>
      </c>
      <c r="E490" s="171" t="s">
        <v>1005</v>
      </c>
      <c r="F490" s="172" t="s">
        <v>1457</v>
      </c>
      <c r="G490" s="30" t="s">
        <v>1083</v>
      </c>
      <c r="H490" s="233">
        <v>1</v>
      </c>
      <c r="I490" s="20">
        <v>460.62</v>
      </c>
      <c r="J490" s="213">
        <v>460.62</v>
      </c>
      <c r="K490" s="77">
        <v>1.7467707604205459E-5</v>
      </c>
      <c r="L490" s="444">
        <f t="shared" si="7"/>
        <v>0</v>
      </c>
    </row>
    <row r="491" spans="1:12" s="120" customFormat="1" hidden="1" outlineLevel="1" x14ac:dyDescent="0.2">
      <c r="B491" s="276">
        <v>1855.84</v>
      </c>
      <c r="C491" s="83" t="s">
        <v>730</v>
      </c>
      <c r="D491" s="31" t="s">
        <v>703</v>
      </c>
      <c r="E491" s="170" t="s">
        <v>1005</v>
      </c>
      <c r="F491" s="112" t="s">
        <v>1475</v>
      </c>
      <c r="G491" s="19" t="s">
        <v>1083</v>
      </c>
      <c r="H491" s="233">
        <v>1</v>
      </c>
      <c r="I491" s="20">
        <v>460.62</v>
      </c>
      <c r="J491" s="21">
        <v>460.62</v>
      </c>
      <c r="K491" s="77">
        <v>1.7467707604205459E-5</v>
      </c>
      <c r="L491" s="444">
        <f t="shared" si="7"/>
        <v>0</v>
      </c>
    </row>
    <row r="492" spans="1:12" s="120" customFormat="1" hidden="1" outlineLevel="1" x14ac:dyDescent="0.2">
      <c r="B492" s="276">
        <v>1855.84</v>
      </c>
      <c r="C492" s="81" t="s">
        <v>161</v>
      </c>
      <c r="D492" s="33" t="s">
        <v>162</v>
      </c>
      <c r="E492" s="170" t="s">
        <v>1005</v>
      </c>
      <c r="F492" s="112" t="s">
        <v>1296</v>
      </c>
      <c r="G492" s="19" t="s">
        <v>26</v>
      </c>
      <c r="H492" s="233">
        <v>20</v>
      </c>
      <c r="I492" s="20">
        <v>23</v>
      </c>
      <c r="J492" s="21">
        <v>460</v>
      </c>
      <c r="K492" s="77">
        <v>1.7444195861956734E-5</v>
      </c>
      <c r="L492" s="444">
        <f t="shared" si="7"/>
        <v>10</v>
      </c>
    </row>
    <row r="493" spans="1:12" s="120" customFormat="1" hidden="1" outlineLevel="1" x14ac:dyDescent="0.2">
      <c r="B493" s="276">
        <v>1855.84</v>
      </c>
      <c r="C493" s="83" t="s">
        <v>507</v>
      </c>
      <c r="D493" s="33" t="s">
        <v>467</v>
      </c>
      <c r="E493" s="170" t="s">
        <v>1005</v>
      </c>
      <c r="F493" s="112" t="s">
        <v>1501</v>
      </c>
      <c r="G493" s="19" t="s">
        <v>1082</v>
      </c>
      <c r="H493" s="233">
        <v>3.45</v>
      </c>
      <c r="I493" s="20">
        <v>132.96</v>
      </c>
      <c r="J493" s="21">
        <v>458.71</v>
      </c>
      <c r="K493" s="77">
        <v>1.739527626921342E-5</v>
      </c>
      <c r="L493" s="444">
        <f t="shared" si="7"/>
        <v>1</v>
      </c>
    </row>
    <row r="494" spans="1:12" s="120" customFormat="1" hidden="1" outlineLevel="1" x14ac:dyDescent="0.2">
      <c r="B494" s="276">
        <v>1174.1600000000001</v>
      </c>
      <c r="C494" s="83" t="s">
        <v>811</v>
      </c>
      <c r="D494" s="33" t="s">
        <v>802</v>
      </c>
      <c r="E494" s="170" t="s">
        <v>1005</v>
      </c>
      <c r="F494" s="112" t="s">
        <v>1555</v>
      </c>
      <c r="G494" s="19" t="s">
        <v>173</v>
      </c>
      <c r="H494" s="233">
        <v>2</v>
      </c>
      <c r="I494" s="20">
        <v>220.86</v>
      </c>
      <c r="J494" s="21">
        <v>441.72</v>
      </c>
      <c r="K494" s="77">
        <v>1.6750978687268543E-5</v>
      </c>
      <c r="L494" s="444">
        <f t="shared" si="7"/>
        <v>1</v>
      </c>
    </row>
    <row r="495" spans="1:12" s="120" customFormat="1" hidden="1" outlineLevel="1" x14ac:dyDescent="0.2">
      <c r="B495" s="276">
        <v>1174.1600000000001</v>
      </c>
      <c r="C495" s="81" t="s">
        <v>253</v>
      </c>
      <c r="D495" s="33" t="s">
        <v>254</v>
      </c>
      <c r="E495" s="170" t="s">
        <v>1005</v>
      </c>
      <c r="F495" s="112" t="s">
        <v>1342</v>
      </c>
      <c r="G495" s="19" t="s">
        <v>173</v>
      </c>
      <c r="H495" s="233">
        <v>1</v>
      </c>
      <c r="I495" s="20">
        <v>439.05</v>
      </c>
      <c r="J495" s="21">
        <v>439.05</v>
      </c>
      <c r="K495" s="77">
        <v>1.6649726506939358E-5</v>
      </c>
      <c r="L495" s="444">
        <f t="shared" si="7"/>
        <v>0</v>
      </c>
    </row>
    <row r="496" spans="1:12" s="120" customFormat="1" hidden="1" outlineLevel="1" x14ac:dyDescent="0.2">
      <c r="B496" s="276">
        <v>3030</v>
      </c>
      <c r="C496" s="83" t="s">
        <v>664</v>
      </c>
      <c r="D496" s="33" t="s">
        <v>135</v>
      </c>
      <c r="E496" s="170" t="s">
        <v>1005</v>
      </c>
      <c r="F496" s="112" t="s">
        <v>1265</v>
      </c>
      <c r="G496" s="19" t="s">
        <v>1082</v>
      </c>
      <c r="H496" s="233">
        <v>1</v>
      </c>
      <c r="I496" s="20">
        <v>436.94</v>
      </c>
      <c r="J496" s="21">
        <v>436.94</v>
      </c>
      <c r="K496" s="77">
        <v>1.6569710738963861E-5</v>
      </c>
      <c r="L496" s="444">
        <f t="shared" si="7"/>
        <v>0</v>
      </c>
    </row>
    <row r="497" spans="2:12" s="120" customFormat="1" hidden="1" outlineLevel="1" x14ac:dyDescent="0.2">
      <c r="B497" s="276">
        <v>97</v>
      </c>
      <c r="C497" s="81" t="s">
        <v>183</v>
      </c>
      <c r="D497" s="33" t="s">
        <v>184</v>
      </c>
      <c r="E497" s="170" t="s">
        <v>1085</v>
      </c>
      <c r="F497" s="112" t="s">
        <v>1306</v>
      </c>
      <c r="G497" s="19" t="s">
        <v>32</v>
      </c>
      <c r="H497" s="233">
        <v>51</v>
      </c>
      <c r="I497" s="20">
        <v>8.5</v>
      </c>
      <c r="J497" s="21">
        <v>433.5</v>
      </c>
      <c r="K497" s="77">
        <v>1.6439258491648357E-5</v>
      </c>
      <c r="L497" s="444">
        <f t="shared" si="7"/>
        <v>25</v>
      </c>
    </row>
    <row r="498" spans="2:12" s="120" customFormat="1" hidden="1" outlineLevel="1" x14ac:dyDescent="0.2">
      <c r="B498" s="276">
        <v>207</v>
      </c>
      <c r="C498" s="83" t="s">
        <v>318</v>
      </c>
      <c r="D498" s="33" t="s">
        <v>329</v>
      </c>
      <c r="E498" s="170" t="s">
        <v>1005</v>
      </c>
      <c r="F498" s="112" t="s">
        <v>1380</v>
      </c>
      <c r="G498" s="19" t="s">
        <v>173</v>
      </c>
      <c r="H498" s="233">
        <v>3</v>
      </c>
      <c r="I498" s="20">
        <v>143.58000000000001</v>
      </c>
      <c r="J498" s="21">
        <v>430.74</v>
      </c>
      <c r="K498" s="77">
        <v>1.6334593316476617E-5</v>
      </c>
      <c r="L498" s="444">
        <f t="shared" si="7"/>
        <v>1</v>
      </c>
    </row>
    <row r="499" spans="2:12" s="120" customFormat="1" hidden="1" outlineLevel="1" x14ac:dyDescent="0.2">
      <c r="B499" s="276">
        <v>841</v>
      </c>
      <c r="C499" s="83" t="s">
        <v>724</v>
      </c>
      <c r="D499" s="33" t="s">
        <v>698</v>
      </c>
      <c r="E499" s="170" t="s">
        <v>1005</v>
      </c>
      <c r="F499" s="112" t="s">
        <v>1469</v>
      </c>
      <c r="G499" s="19" t="s">
        <v>173</v>
      </c>
      <c r="H499" s="233">
        <v>1</v>
      </c>
      <c r="I499" s="20">
        <v>387.95</v>
      </c>
      <c r="J499" s="21">
        <v>387.95</v>
      </c>
      <c r="K499" s="77">
        <v>1.4711903879665468E-5</v>
      </c>
      <c r="L499" s="444">
        <f t="shared" si="7"/>
        <v>0</v>
      </c>
    </row>
    <row r="500" spans="2:12" s="120" customFormat="1" hidden="1" outlineLevel="1" x14ac:dyDescent="0.2">
      <c r="B500" s="276">
        <v>854</v>
      </c>
      <c r="C500" s="83" t="s">
        <v>407</v>
      </c>
      <c r="D500" s="33" t="s">
        <v>549</v>
      </c>
      <c r="E500" s="170" t="s">
        <v>1005</v>
      </c>
      <c r="F500" s="112" t="s">
        <v>1430</v>
      </c>
      <c r="G500" s="19" t="s">
        <v>173</v>
      </c>
      <c r="H500" s="233">
        <v>1</v>
      </c>
      <c r="I500" s="20">
        <v>373.14</v>
      </c>
      <c r="J500" s="21">
        <v>373.14</v>
      </c>
      <c r="K500" s="77">
        <v>1.4150276617240295E-5</v>
      </c>
      <c r="L500" s="444">
        <f t="shared" si="7"/>
        <v>0</v>
      </c>
    </row>
    <row r="501" spans="2:12" s="120" customFormat="1" hidden="1" outlineLevel="1" x14ac:dyDescent="0.2">
      <c r="B501" s="276">
        <v>98.22</v>
      </c>
      <c r="C501" s="83" t="s">
        <v>722</v>
      </c>
      <c r="D501" s="33" t="s">
        <v>697</v>
      </c>
      <c r="E501" s="170" t="s">
        <v>1005</v>
      </c>
      <c r="F501" s="112" t="s">
        <v>1467</v>
      </c>
      <c r="G501" s="19" t="s">
        <v>173</v>
      </c>
      <c r="H501" s="233">
        <v>15</v>
      </c>
      <c r="I501" s="20">
        <v>23.93</v>
      </c>
      <c r="J501" s="21">
        <v>358.95</v>
      </c>
      <c r="K501" s="77">
        <v>1.3612161097063846E-5</v>
      </c>
      <c r="L501" s="444">
        <f t="shared" si="7"/>
        <v>7</v>
      </c>
    </row>
    <row r="502" spans="2:12" s="120" customFormat="1" hidden="1" outlineLevel="1" x14ac:dyDescent="0.2">
      <c r="B502" s="276">
        <v>13.73</v>
      </c>
      <c r="C502" s="81" t="s">
        <v>207</v>
      </c>
      <c r="D502" s="33" t="s">
        <v>208</v>
      </c>
      <c r="E502" s="170" t="s">
        <v>1005</v>
      </c>
      <c r="F502" s="112" t="s">
        <v>1318</v>
      </c>
      <c r="G502" s="19" t="s">
        <v>173</v>
      </c>
      <c r="H502" s="233">
        <v>2</v>
      </c>
      <c r="I502" s="20">
        <v>170.39</v>
      </c>
      <c r="J502" s="21">
        <v>340.78</v>
      </c>
      <c r="K502" s="77">
        <v>1.2923115360516556E-5</v>
      </c>
      <c r="L502" s="444">
        <f t="shared" si="7"/>
        <v>1</v>
      </c>
    </row>
    <row r="503" spans="2:12" s="120" customFormat="1" hidden="1" outlineLevel="1" x14ac:dyDescent="0.2">
      <c r="B503" s="276">
        <v>211.88</v>
      </c>
      <c r="C503" s="83" t="s">
        <v>376</v>
      </c>
      <c r="D503" s="33" t="s">
        <v>410</v>
      </c>
      <c r="E503" s="170" t="s">
        <v>1005</v>
      </c>
      <c r="F503" s="112" t="s">
        <v>1411</v>
      </c>
      <c r="G503" s="19" t="s">
        <v>173</v>
      </c>
      <c r="H503" s="233">
        <v>8</v>
      </c>
      <c r="I503" s="20">
        <v>42.42</v>
      </c>
      <c r="J503" s="21">
        <v>339.36</v>
      </c>
      <c r="K503" s="77">
        <v>1.2869265886333995E-5</v>
      </c>
      <c r="L503" s="444">
        <f t="shared" si="7"/>
        <v>4</v>
      </c>
    </row>
    <row r="504" spans="2:12" s="120" customFormat="1" hidden="1" outlineLevel="1" x14ac:dyDescent="0.2">
      <c r="B504" s="276">
        <v>63.56</v>
      </c>
      <c r="C504" s="83" t="s">
        <v>805</v>
      </c>
      <c r="D504" s="33" t="s">
        <v>798</v>
      </c>
      <c r="E504" s="170" t="s">
        <v>1005</v>
      </c>
      <c r="F504" s="112" t="s">
        <v>1549</v>
      </c>
      <c r="G504" s="19" t="s">
        <v>1082</v>
      </c>
      <c r="H504" s="233">
        <v>4</v>
      </c>
      <c r="I504" s="20">
        <v>84.84</v>
      </c>
      <c r="J504" s="21">
        <v>339.36</v>
      </c>
      <c r="K504" s="77">
        <v>1.2869265886333995E-5</v>
      </c>
      <c r="L504" s="444">
        <f t="shared" si="7"/>
        <v>2</v>
      </c>
    </row>
    <row r="505" spans="2:12" s="120" customFormat="1" hidden="1" outlineLevel="1" x14ac:dyDescent="0.2">
      <c r="B505" s="276">
        <v>22.5</v>
      </c>
      <c r="C505" s="83" t="s">
        <v>1128</v>
      </c>
      <c r="D505" s="33" t="s">
        <v>856</v>
      </c>
      <c r="E505" s="170" t="s">
        <v>1085</v>
      </c>
      <c r="F505" s="112" t="s">
        <v>1626</v>
      </c>
      <c r="G505" s="19" t="s">
        <v>32</v>
      </c>
      <c r="H505" s="233">
        <v>2.34</v>
      </c>
      <c r="I505" s="20">
        <v>142.29</v>
      </c>
      <c r="J505" s="21">
        <v>332.96</v>
      </c>
      <c r="K505" s="77">
        <v>1.2626564030863291E-5</v>
      </c>
      <c r="L505" s="444">
        <f t="shared" si="7"/>
        <v>1</v>
      </c>
    </row>
    <row r="506" spans="2:12" s="120" customFormat="1" hidden="1" outlineLevel="1" x14ac:dyDescent="0.2">
      <c r="B506" s="276">
        <v>169.5</v>
      </c>
      <c r="C506" s="83" t="s">
        <v>662</v>
      </c>
      <c r="D506" s="33" t="s">
        <v>489</v>
      </c>
      <c r="E506" s="170" t="s">
        <v>1005</v>
      </c>
      <c r="F506" s="112" t="s">
        <v>1452</v>
      </c>
      <c r="G506" s="19" t="s">
        <v>1082</v>
      </c>
      <c r="H506" s="233">
        <v>9.43</v>
      </c>
      <c r="I506" s="20">
        <v>34.450000000000003</v>
      </c>
      <c r="J506" s="21">
        <v>324.86</v>
      </c>
      <c r="K506" s="77">
        <v>1.2319394495033184E-5</v>
      </c>
      <c r="L506" s="444">
        <f t="shared" si="7"/>
        <v>4</v>
      </c>
    </row>
    <row r="507" spans="2:12" s="120" customFormat="1" hidden="1" outlineLevel="1" x14ac:dyDescent="0.2">
      <c r="B507" s="276">
        <v>37.5</v>
      </c>
      <c r="C507" s="81" t="s">
        <v>201</v>
      </c>
      <c r="D507" s="33" t="s">
        <v>202</v>
      </c>
      <c r="E507" s="170" t="s">
        <v>1005</v>
      </c>
      <c r="F507" s="112" t="s">
        <v>1315</v>
      </c>
      <c r="G507" s="19" t="s">
        <v>173</v>
      </c>
      <c r="H507" s="233">
        <v>3</v>
      </c>
      <c r="I507" s="20">
        <v>105.66</v>
      </c>
      <c r="J507" s="21">
        <v>316.98</v>
      </c>
      <c r="K507" s="77">
        <v>1.2020567835484882E-5</v>
      </c>
      <c r="L507" s="444">
        <f t="shared" si="7"/>
        <v>1</v>
      </c>
    </row>
    <row r="508" spans="2:12" s="120" customFormat="1" hidden="1" outlineLevel="1" x14ac:dyDescent="0.2">
      <c r="B508" s="276">
        <v>57</v>
      </c>
      <c r="C508" s="81" t="s">
        <v>209</v>
      </c>
      <c r="D508" s="33" t="s">
        <v>210</v>
      </c>
      <c r="E508" s="170" t="s">
        <v>1005</v>
      </c>
      <c r="F508" s="112" t="s">
        <v>1319</v>
      </c>
      <c r="G508" s="19" t="s">
        <v>173</v>
      </c>
      <c r="H508" s="233">
        <v>2</v>
      </c>
      <c r="I508" s="20">
        <v>151.34</v>
      </c>
      <c r="J508" s="21">
        <v>302.68</v>
      </c>
      <c r="K508" s="77">
        <v>1.1478280877167532E-5</v>
      </c>
      <c r="L508" s="444">
        <f t="shared" si="7"/>
        <v>1</v>
      </c>
    </row>
    <row r="509" spans="2:12" s="120" customFormat="1" hidden="1" outlineLevel="1" x14ac:dyDescent="0.2">
      <c r="B509" s="276">
        <v>105</v>
      </c>
      <c r="C509" s="83" t="s">
        <v>1131</v>
      </c>
      <c r="D509" s="33" t="s">
        <v>840</v>
      </c>
      <c r="E509" s="170" t="s">
        <v>1085</v>
      </c>
      <c r="F509" s="112" t="s">
        <v>1197</v>
      </c>
      <c r="G509" s="19" t="s">
        <v>32</v>
      </c>
      <c r="H509" s="233">
        <v>10.99</v>
      </c>
      <c r="I509" s="20">
        <v>26.89</v>
      </c>
      <c r="J509" s="21">
        <v>295.52</v>
      </c>
      <c r="K509" s="77">
        <v>1.1206758176359682E-5</v>
      </c>
      <c r="L509" s="444">
        <f t="shared" si="7"/>
        <v>5</v>
      </c>
    </row>
    <row r="510" spans="2:12" s="120" customFormat="1" hidden="1" outlineLevel="1" x14ac:dyDescent="0.2">
      <c r="B510" s="276">
        <v>16</v>
      </c>
      <c r="C510" s="83" t="s">
        <v>557</v>
      </c>
      <c r="D510" s="33" t="s">
        <v>985</v>
      </c>
      <c r="E510" s="170" t="s">
        <v>1005</v>
      </c>
      <c r="F510" s="112" t="s">
        <v>1437</v>
      </c>
      <c r="G510" s="19" t="s">
        <v>26</v>
      </c>
      <c r="H510" s="233">
        <v>6</v>
      </c>
      <c r="I510" s="20">
        <v>47.03</v>
      </c>
      <c r="J510" s="21">
        <v>282.18</v>
      </c>
      <c r="K510" s="77">
        <v>1.0700876496362937E-5</v>
      </c>
      <c r="L510" s="444">
        <f t="shared" si="7"/>
        <v>3</v>
      </c>
    </row>
    <row r="511" spans="2:12" s="120" customFormat="1" hidden="1" outlineLevel="1" x14ac:dyDescent="0.2">
      <c r="B511" s="276">
        <v>16</v>
      </c>
      <c r="C511" s="83" t="s">
        <v>729</v>
      </c>
      <c r="D511" s="33" t="s">
        <v>702</v>
      </c>
      <c r="E511" s="170" t="s">
        <v>1005</v>
      </c>
      <c r="F511" s="112" t="s">
        <v>1474</v>
      </c>
      <c r="G511" s="19" t="s">
        <v>173</v>
      </c>
      <c r="H511" s="233">
        <v>5</v>
      </c>
      <c r="I511" s="20">
        <v>56.3</v>
      </c>
      <c r="J511" s="21">
        <v>281.5</v>
      </c>
      <c r="K511" s="77">
        <v>1.0675089424219176E-5</v>
      </c>
      <c r="L511" s="444">
        <f t="shared" si="7"/>
        <v>2</v>
      </c>
    </row>
    <row r="512" spans="2:12" s="120" customFormat="1" hidden="1" outlineLevel="1" x14ac:dyDescent="0.2">
      <c r="B512" s="276">
        <v>3</v>
      </c>
      <c r="C512" s="83" t="s">
        <v>739</v>
      </c>
      <c r="D512" s="33" t="s">
        <v>553</v>
      </c>
      <c r="E512" s="170" t="s">
        <v>1005</v>
      </c>
      <c r="F512" s="112" t="s">
        <v>1435</v>
      </c>
      <c r="G512" s="19" t="s">
        <v>173</v>
      </c>
      <c r="H512" s="233">
        <v>7</v>
      </c>
      <c r="I512" s="20">
        <v>39.19</v>
      </c>
      <c r="J512" s="21">
        <v>274.33</v>
      </c>
      <c r="K512" s="77">
        <v>1.0403187501762154E-5</v>
      </c>
      <c r="L512" s="444">
        <f t="shared" si="7"/>
        <v>3</v>
      </c>
    </row>
    <row r="513" spans="2:12" s="120" customFormat="1" hidden="1" outlineLevel="1" x14ac:dyDescent="0.2">
      <c r="B513" s="276">
        <v>8</v>
      </c>
      <c r="C513" s="83" t="s">
        <v>653</v>
      </c>
      <c r="D513" s="33" t="s">
        <v>678</v>
      </c>
      <c r="E513" s="170" t="s">
        <v>1005</v>
      </c>
      <c r="F513" s="112" t="s">
        <v>1202</v>
      </c>
      <c r="G513" s="19" t="s">
        <v>1082</v>
      </c>
      <c r="H513" s="233">
        <v>30.74</v>
      </c>
      <c r="I513" s="20">
        <v>8.86</v>
      </c>
      <c r="J513" s="21">
        <v>272.36</v>
      </c>
      <c r="K513" s="77">
        <v>1.0328480836875079E-5</v>
      </c>
      <c r="L513" s="444">
        <f t="shared" si="7"/>
        <v>15</v>
      </c>
    </row>
    <row r="514" spans="2:12" s="120" customFormat="1" hidden="1" outlineLevel="1" x14ac:dyDescent="0.2">
      <c r="B514" s="276">
        <v>3</v>
      </c>
      <c r="C514" s="83" t="s">
        <v>675</v>
      </c>
      <c r="D514" s="33" t="s">
        <v>689</v>
      </c>
      <c r="E514" s="170" t="s">
        <v>1005</v>
      </c>
      <c r="F514" s="112" t="s">
        <v>1459</v>
      </c>
      <c r="G514" s="19" t="s">
        <v>173</v>
      </c>
      <c r="H514" s="233">
        <v>3</v>
      </c>
      <c r="I514" s="20">
        <v>90.5</v>
      </c>
      <c r="J514" s="21">
        <v>271.5</v>
      </c>
      <c r="K514" s="77">
        <v>1.0295867775046203E-5</v>
      </c>
      <c r="L514" s="444">
        <f t="shared" si="7"/>
        <v>1</v>
      </c>
    </row>
    <row r="515" spans="2:12" s="120" customFormat="1" hidden="1" outlineLevel="1" x14ac:dyDescent="0.2">
      <c r="B515" s="276">
        <v>5.27</v>
      </c>
      <c r="C515" s="83" t="s">
        <v>656</v>
      </c>
      <c r="D515" s="31" t="s">
        <v>511</v>
      </c>
      <c r="E515" s="170" t="s">
        <v>1005</v>
      </c>
      <c r="F515" s="112" t="s">
        <v>1211</v>
      </c>
      <c r="G515" s="19" t="s">
        <v>1082</v>
      </c>
      <c r="H515" s="233">
        <v>30.74</v>
      </c>
      <c r="I515" s="20">
        <v>8.68</v>
      </c>
      <c r="J515" s="21">
        <v>266.82</v>
      </c>
      <c r="K515" s="77">
        <v>1.0118392043233252E-5</v>
      </c>
      <c r="L515" s="444">
        <f t="shared" si="7"/>
        <v>15</v>
      </c>
    </row>
    <row r="516" spans="2:12" s="120" customFormat="1" hidden="1" outlineLevel="1" x14ac:dyDescent="0.2">
      <c r="B516" s="276">
        <v>78</v>
      </c>
      <c r="C516" s="81" t="s">
        <v>169</v>
      </c>
      <c r="D516" s="31" t="s">
        <v>168</v>
      </c>
      <c r="E516" s="170" t="s">
        <v>1085</v>
      </c>
      <c r="F516" s="112" t="s">
        <v>1299</v>
      </c>
      <c r="G516" s="19" t="s">
        <v>838</v>
      </c>
      <c r="H516" s="233">
        <v>40</v>
      </c>
      <c r="I516" s="20">
        <v>6.22</v>
      </c>
      <c r="J516" s="21">
        <v>248.8</v>
      </c>
      <c r="K516" s="77">
        <v>9.4350346314235565E-6</v>
      </c>
      <c r="L516" s="444">
        <f t="shared" si="7"/>
        <v>20</v>
      </c>
    </row>
    <row r="517" spans="2:12" s="120" customFormat="1" hidden="1" outlineLevel="1" x14ac:dyDescent="0.2">
      <c r="B517" s="276">
        <v>592</v>
      </c>
      <c r="C517" s="81" t="s">
        <v>163</v>
      </c>
      <c r="D517" s="33" t="s">
        <v>164</v>
      </c>
      <c r="E517" s="170" t="s">
        <v>1005</v>
      </c>
      <c r="F517" s="112" t="s">
        <v>1297</v>
      </c>
      <c r="G517" s="19" t="s">
        <v>26</v>
      </c>
      <c r="H517" s="233">
        <v>20</v>
      </c>
      <c r="I517" s="20">
        <v>12</v>
      </c>
      <c r="J517" s="21">
        <v>240</v>
      </c>
      <c r="K517" s="77">
        <v>9.1013195801513401E-6</v>
      </c>
      <c r="L517" s="444">
        <f t="shared" si="7"/>
        <v>10</v>
      </c>
    </row>
    <row r="518" spans="2:12" s="120" customFormat="1" hidden="1" outlineLevel="1" x14ac:dyDescent="0.2">
      <c r="B518" s="276">
        <v>80.099999999999994</v>
      </c>
      <c r="C518" s="83" t="s">
        <v>360</v>
      </c>
      <c r="D518" s="33" t="s">
        <v>544</v>
      </c>
      <c r="E518" s="170" t="s">
        <v>1005</v>
      </c>
      <c r="F518" s="112" t="s">
        <v>1403</v>
      </c>
      <c r="G518" s="19" t="s">
        <v>173</v>
      </c>
      <c r="H518" s="233">
        <v>1</v>
      </c>
      <c r="I518" s="20">
        <v>231.43</v>
      </c>
      <c r="J518" s="21">
        <v>231.43</v>
      </c>
      <c r="K518" s="77">
        <v>8.7763266268101023E-6</v>
      </c>
      <c r="L518" s="444">
        <f t="shared" si="7"/>
        <v>0</v>
      </c>
    </row>
    <row r="519" spans="2:12" s="120" customFormat="1" ht="25.5" hidden="1" outlineLevel="1" x14ac:dyDescent="0.2">
      <c r="B519" s="276">
        <v>86.89</v>
      </c>
      <c r="C519" s="83" t="s">
        <v>118</v>
      </c>
      <c r="D519" s="192">
        <v>95574</v>
      </c>
      <c r="E519" s="170" t="s">
        <v>1151</v>
      </c>
      <c r="F519" s="112" t="s">
        <v>1252</v>
      </c>
      <c r="G519" s="19" t="s">
        <v>173</v>
      </c>
      <c r="H519" s="233">
        <v>6</v>
      </c>
      <c r="I519" s="20">
        <v>37.119999999999997</v>
      </c>
      <c r="J519" s="21">
        <v>222.72</v>
      </c>
      <c r="K519" s="77">
        <v>8.4460245703804424E-6</v>
      </c>
      <c r="L519" s="444">
        <f t="shared" si="7"/>
        <v>3</v>
      </c>
    </row>
    <row r="520" spans="2:12" s="120" customFormat="1" hidden="1" outlineLevel="1" x14ac:dyDescent="0.2">
      <c r="B520" s="276">
        <v>1703</v>
      </c>
      <c r="C520" s="81" t="s">
        <v>211</v>
      </c>
      <c r="D520" s="33" t="s">
        <v>212</v>
      </c>
      <c r="E520" s="170" t="s">
        <v>1005</v>
      </c>
      <c r="F520" s="112" t="s">
        <v>1320</v>
      </c>
      <c r="G520" s="19" t="s">
        <v>173</v>
      </c>
      <c r="H520" s="233">
        <v>2</v>
      </c>
      <c r="I520" s="20">
        <v>111.05</v>
      </c>
      <c r="J520" s="21">
        <v>222.1</v>
      </c>
      <c r="K520" s="77">
        <v>8.4225128281317193E-6</v>
      </c>
      <c r="L520" s="444">
        <f t="shared" si="7"/>
        <v>1</v>
      </c>
    </row>
    <row r="521" spans="2:12" s="120" customFormat="1" hidden="1" outlineLevel="1" x14ac:dyDescent="0.2">
      <c r="B521" s="276">
        <v>534</v>
      </c>
      <c r="C521" s="83" t="s">
        <v>721</v>
      </c>
      <c r="D521" s="33" t="s">
        <v>696</v>
      </c>
      <c r="E521" s="170" t="s">
        <v>1005</v>
      </c>
      <c r="F521" s="112" t="s">
        <v>1466</v>
      </c>
      <c r="G521" s="19" t="s">
        <v>173</v>
      </c>
      <c r="H521" s="233">
        <v>4</v>
      </c>
      <c r="I521" s="20">
        <v>53.88</v>
      </c>
      <c r="J521" s="21">
        <v>215.52</v>
      </c>
      <c r="K521" s="77">
        <v>8.1729849829759034E-6</v>
      </c>
      <c r="L521" s="444">
        <f t="shared" si="7"/>
        <v>2</v>
      </c>
    </row>
    <row r="522" spans="2:12" s="120" customFormat="1" hidden="1" outlineLevel="1" x14ac:dyDescent="0.2">
      <c r="B522" s="276">
        <v>78</v>
      </c>
      <c r="C522" s="81" t="s">
        <v>285</v>
      </c>
      <c r="D522" s="31" t="s">
        <v>286</v>
      </c>
      <c r="E522" s="170" t="s">
        <v>1005</v>
      </c>
      <c r="F522" s="112" t="s">
        <v>1361</v>
      </c>
      <c r="G522" s="19" t="s">
        <v>173</v>
      </c>
      <c r="H522" s="233">
        <v>20</v>
      </c>
      <c r="I522" s="20">
        <v>10.58</v>
      </c>
      <c r="J522" s="21">
        <v>211.6</v>
      </c>
      <c r="K522" s="77">
        <v>8.0243300965000979E-6</v>
      </c>
      <c r="L522" s="444">
        <f t="shared" si="7"/>
        <v>10</v>
      </c>
    </row>
    <row r="523" spans="2:12" s="120" customFormat="1" hidden="1" outlineLevel="1" x14ac:dyDescent="0.2">
      <c r="B523" s="276">
        <v>5.26</v>
      </c>
      <c r="C523" s="83" t="s">
        <v>677</v>
      </c>
      <c r="D523" s="33" t="s">
        <v>691</v>
      </c>
      <c r="E523" s="170" t="s">
        <v>1005</v>
      </c>
      <c r="F523" s="112" t="s">
        <v>1461</v>
      </c>
      <c r="G523" s="19" t="s">
        <v>173</v>
      </c>
      <c r="H523" s="233">
        <v>3</v>
      </c>
      <c r="I523" s="20">
        <v>67.180000000000007</v>
      </c>
      <c r="J523" s="21">
        <v>201.54</v>
      </c>
      <c r="K523" s="77">
        <v>7.6428331174320864E-6</v>
      </c>
      <c r="L523" s="444">
        <f t="shared" si="7"/>
        <v>1</v>
      </c>
    </row>
    <row r="524" spans="2:12" s="120" customFormat="1" hidden="1" outlineLevel="1" x14ac:dyDescent="0.2">
      <c r="B524" s="276">
        <v>2.34</v>
      </c>
      <c r="C524" s="83" t="s">
        <v>736</v>
      </c>
      <c r="D524" s="33" t="s">
        <v>709</v>
      </c>
      <c r="E524" s="170" t="s">
        <v>1005</v>
      </c>
      <c r="F524" s="112" t="s">
        <v>1481</v>
      </c>
      <c r="G524" s="19" t="s">
        <v>173</v>
      </c>
      <c r="H524" s="233">
        <v>1</v>
      </c>
      <c r="I524" s="20">
        <v>197.27</v>
      </c>
      <c r="J524" s="21">
        <v>197.27</v>
      </c>
      <c r="K524" s="77">
        <v>7.4809054732352283E-6</v>
      </c>
      <c r="L524" s="444">
        <f t="shared" si="7"/>
        <v>0</v>
      </c>
    </row>
    <row r="525" spans="2:12" s="120" customFormat="1" hidden="1" outlineLevel="1" x14ac:dyDescent="0.2">
      <c r="B525" s="276">
        <v>1169</v>
      </c>
      <c r="C525" s="83" t="s">
        <v>347</v>
      </c>
      <c r="D525" s="33" t="s">
        <v>543</v>
      </c>
      <c r="E525" s="170" t="s">
        <v>1005</v>
      </c>
      <c r="F525" s="112" t="s">
        <v>1396</v>
      </c>
      <c r="G525" s="19" t="s">
        <v>26</v>
      </c>
      <c r="H525" s="233">
        <v>4</v>
      </c>
      <c r="I525" s="20">
        <v>47.78</v>
      </c>
      <c r="J525" s="21">
        <v>191.12</v>
      </c>
      <c r="K525" s="77">
        <v>7.2476841589938504E-6</v>
      </c>
      <c r="L525" s="444">
        <f t="shared" si="7"/>
        <v>2</v>
      </c>
    </row>
    <row r="526" spans="2:12" s="120" customFormat="1" hidden="1" outlineLevel="1" x14ac:dyDescent="0.2">
      <c r="B526" s="276">
        <v>10.99</v>
      </c>
      <c r="C526" s="83" t="s">
        <v>726</v>
      </c>
      <c r="D526" s="33" t="s">
        <v>700</v>
      </c>
      <c r="E526" s="170" t="s">
        <v>1005</v>
      </c>
      <c r="F526" s="112" t="s">
        <v>1472</v>
      </c>
      <c r="G526" s="19" t="s">
        <v>173</v>
      </c>
      <c r="H526" s="233">
        <v>1</v>
      </c>
      <c r="I526" s="20">
        <v>178.25</v>
      </c>
      <c r="J526" s="21">
        <v>178.25</v>
      </c>
      <c r="K526" s="77">
        <v>6.7596258965082346E-6</v>
      </c>
      <c r="L526" s="444">
        <f t="shared" si="7"/>
        <v>0</v>
      </c>
    </row>
    <row r="527" spans="2:12" s="120" customFormat="1" hidden="1" outlineLevel="1" x14ac:dyDescent="0.2">
      <c r="B527" s="276">
        <v>10.99</v>
      </c>
      <c r="C527" s="80" t="s">
        <v>52</v>
      </c>
      <c r="D527" s="22" t="s">
        <v>53</v>
      </c>
      <c r="E527" s="170" t="s">
        <v>1005</v>
      </c>
      <c r="F527" s="112" t="s">
        <v>1211</v>
      </c>
      <c r="G527" s="19" t="s">
        <v>1082</v>
      </c>
      <c r="H527" s="233">
        <v>20</v>
      </c>
      <c r="I527" s="20">
        <v>8.68</v>
      </c>
      <c r="J527" s="21">
        <v>173.6</v>
      </c>
      <c r="K527" s="77">
        <v>6.5832878296428022E-6</v>
      </c>
      <c r="L527" s="444">
        <f t="shared" ref="L527:L542" si="8">ROUNDDOWN($L$13*H527,0)</f>
        <v>10</v>
      </c>
    </row>
    <row r="528" spans="2:12" s="120" customFormat="1" ht="25.5" hidden="1" outlineLevel="1" x14ac:dyDescent="0.2">
      <c r="B528" s="276">
        <v>10.99</v>
      </c>
      <c r="C528" s="83" t="s">
        <v>737</v>
      </c>
      <c r="D528" s="33" t="s">
        <v>710</v>
      </c>
      <c r="E528" s="170" t="s">
        <v>1005</v>
      </c>
      <c r="F528" s="112" t="s">
        <v>1482</v>
      </c>
      <c r="G528" s="19" t="s">
        <v>173</v>
      </c>
      <c r="H528" s="233">
        <v>1</v>
      </c>
      <c r="I528" s="20">
        <v>167.22</v>
      </c>
      <c r="J528" s="21">
        <v>167.22</v>
      </c>
      <c r="K528" s="77">
        <v>6.3413444174704457E-6</v>
      </c>
      <c r="L528" s="444">
        <f t="shared" si="8"/>
        <v>0</v>
      </c>
    </row>
    <row r="529" spans="2:12" hidden="1" outlineLevel="1" x14ac:dyDescent="0.2">
      <c r="B529" s="276">
        <v>10.99</v>
      </c>
      <c r="C529" s="83" t="s">
        <v>733</v>
      </c>
      <c r="D529" s="31" t="s">
        <v>706</v>
      </c>
      <c r="E529" s="170" t="s">
        <v>1005</v>
      </c>
      <c r="F529" s="112" t="s">
        <v>1478</v>
      </c>
      <c r="G529" s="19" t="s">
        <v>173</v>
      </c>
      <c r="H529" s="233">
        <v>5</v>
      </c>
      <c r="I529" s="20">
        <v>32.950000000000003</v>
      </c>
      <c r="J529" s="21">
        <v>164.75</v>
      </c>
      <c r="K529" s="77">
        <v>6.247676670124722E-6</v>
      </c>
      <c r="L529" s="444">
        <f t="shared" si="8"/>
        <v>2</v>
      </c>
    </row>
    <row r="530" spans="2:12" ht="25.5" hidden="1" outlineLevel="1" x14ac:dyDescent="0.2">
      <c r="B530" s="276">
        <v>10.99</v>
      </c>
      <c r="C530" s="83" t="s">
        <v>807</v>
      </c>
      <c r="D530" s="26" t="s">
        <v>799</v>
      </c>
      <c r="E530" s="170" t="s">
        <v>1085</v>
      </c>
      <c r="F530" s="112" t="s">
        <v>1551</v>
      </c>
      <c r="G530" s="19" t="s">
        <v>26</v>
      </c>
      <c r="H530" s="233">
        <v>2</v>
      </c>
      <c r="I530" s="20">
        <v>79.61</v>
      </c>
      <c r="J530" s="21">
        <v>159.22</v>
      </c>
      <c r="K530" s="77">
        <v>6.037967098132068E-6</v>
      </c>
      <c r="L530" s="444">
        <f t="shared" si="8"/>
        <v>1</v>
      </c>
    </row>
    <row r="531" spans="2:12" ht="25.5" hidden="1" outlineLevel="1" x14ac:dyDescent="0.2">
      <c r="B531" s="276">
        <v>7.8500000000000005</v>
      </c>
      <c r="C531" s="81" t="s">
        <v>277</v>
      </c>
      <c r="D531" s="33" t="s">
        <v>1003</v>
      </c>
      <c r="E531" s="170" t="s">
        <v>1005</v>
      </c>
      <c r="F531" s="112" t="s">
        <v>1354</v>
      </c>
      <c r="G531" s="19" t="s">
        <v>830</v>
      </c>
      <c r="H531" s="233">
        <v>20</v>
      </c>
      <c r="I531" s="20">
        <v>7.45</v>
      </c>
      <c r="J531" s="21">
        <v>149</v>
      </c>
      <c r="K531" s="77">
        <v>5.6504025726772898E-6</v>
      </c>
      <c r="L531" s="444">
        <f t="shared" si="8"/>
        <v>10</v>
      </c>
    </row>
    <row r="532" spans="2:12" s="120" customFormat="1" hidden="1" outlineLevel="1" x14ac:dyDescent="0.2">
      <c r="B532" s="276">
        <v>5125.46</v>
      </c>
      <c r="C532" s="83" t="s">
        <v>728</v>
      </c>
      <c r="D532" s="31" t="s">
        <v>385</v>
      </c>
      <c r="E532" s="170" t="s">
        <v>1005</v>
      </c>
      <c r="F532" s="112" t="s">
        <v>1427</v>
      </c>
      <c r="G532" s="19" t="s">
        <v>173</v>
      </c>
      <c r="H532" s="233">
        <v>2</v>
      </c>
      <c r="I532" s="20">
        <v>72.59</v>
      </c>
      <c r="J532" s="21">
        <v>145.18</v>
      </c>
      <c r="K532" s="77">
        <v>5.5055399026932145E-6</v>
      </c>
      <c r="L532" s="444">
        <f t="shared" si="8"/>
        <v>1</v>
      </c>
    </row>
    <row r="533" spans="2:12" hidden="1" outlineLevel="1" x14ac:dyDescent="0.2">
      <c r="B533" s="276">
        <v>4034.36</v>
      </c>
      <c r="C533" s="83" t="s">
        <v>751</v>
      </c>
      <c r="D533" s="33" t="s">
        <v>599</v>
      </c>
      <c r="E533" s="170" t="s">
        <v>1005</v>
      </c>
      <c r="F533" s="112" t="s">
        <v>1508</v>
      </c>
      <c r="G533" s="19" t="s">
        <v>26</v>
      </c>
      <c r="H533" s="233">
        <v>1.02</v>
      </c>
      <c r="I533" s="20">
        <v>141.16</v>
      </c>
      <c r="J533" s="21">
        <v>143.97999999999999</v>
      </c>
      <c r="K533" s="77">
        <v>5.4600333047924577E-6</v>
      </c>
      <c r="L533" s="444">
        <f t="shared" si="8"/>
        <v>0</v>
      </c>
    </row>
    <row r="534" spans="2:12" ht="25.5" hidden="1" outlineLevel="1" x14ac:dyDescent="0.2">
      <c r="B534" s="276">
        <v>1091.0999999999999</v>
      </c>
      <c r="C534" s="83" t="s">
        <v>1132</v>
      </c>
      <c r="D534" s="33" t="s">
        <v>843</v>
      </c>
      <c r="E534" s="170" t="s">
        <v>1085</v>
      </c>
      <c r="F534" s="112" t="s">
        <v>1650</v>
      </c>
      <c r="G534" s="19" t="s">
        <v>32</v>
      </c>
      <c r="H534" s="233">
        <v>10.99</v>
      </c>
      <c r="I534" s="20">
        <v>11.35</v>
      </c>
      <c r="J534" s="21">
        <v>124.74</v>
      </c>
      <c r="K534" s="77">
        <v>4.7304108517836589E-6</v>
      </c>
      <c r="L534" s="444">
        <f t="shared" si="8"/>
        <v>5</v>
      </c>
    </row>
    <row r="535" spans="2:12" s="126" customFormat="1" hidden="1" outlineLevel="1" x14ac:dyDescent="0.2">
      <c r="B535" s="276">
        <v>1091.0999999999999</v>
      </c>
      <c r="C535" s="83" t="s">
        <v>509</v>
      </c>
      <c r="D535" s="33" t="s">
        <v>457</v>
      </c>
      <c r="E535" s="170" t="s">
        <v>1005</v>
      </c>
      <c r="F535" s="112" t="s">
        <v>1496</v>
      </c>
      <c r="G535" s="19" t="s">
        <v>1082</v>
      </c>
      <c r="H535" s="233">
        <v>3.45</v>
      </c>
      <c r="I535" s="20">
        <v>32.5</v>
      </c>
      <c r="J535" s="21">
        <v>112.13</v>
      </c>
      <c r="K535" s="77">
        <v>4.2522123521765399E-6</v>
      </c>
      <c r="L535" s="444">
        <f t="shared" si="8"/>
        <v>1</v>
      </c>
    </row>
    <row r="536" spans="2:12" s="120" customFormat="1" hidden="1" outlineLevel="1" x14ac:dyDescent="0.2">
      <c r="B536" s="276">
        <v>4034.36</v>
      </c>
      <c r="C536" s="81" t="s">
        <v>273</v>
      </c>
      <c r="D536" s="91" t="s">
        <v>274</v>
      </c>
      <c r="E536" s="170" t="s">
        <v>1005</v>
      </c>
      <c r="F536" s="112" t="s">
        <v>1352</v>
      </c>
      <c r="G536" s="19" t="s">
        <v>173</v>
      </c>
      <c r="H536" s="233">
        <v>8</v>
      </c>
      <c r="I536" s="20">
        <v>13.95</v>
      </c>
      <c r="J536" s="21">
        <v>111.6</v>
      </c>
      <c r="K536" s="77">
        <v>4.2321136047703726E-6</v>
      </c>
      <c r="L536" s="444">
        <f t="shared" si="8"/>
        <v>4</v>
      </c>
    </row>
    <row r="537" spans="2:12" s="127" customFormat="1" hidden="1" outlineLevel="1" x14ac:dyDescent="0.2">
      <c r="B537" s="276">
        <v>7</v>
      </c>
      <c r="C537" s="83" t="s">
        <v>320</v>
      </c>
      <c r="D537" s="31" t="s">
        <v>321</v>
      </c>
      <c r="E537" s="170" t="s">
        <v>1085</v>
      </c>
      <c r="F537" s="112" t="s">
        <v>1382</v>
      </c>
      <c r="G537" s="19" t="s">
        <v>5</v>
      </c>
      <c r="H537" s="233">
        <v>1</v>
      </c>
      <c r="I537" s="20">
        <v>103.82</v>
      </c>
      <c r="J537" s="21">
        <v>103.82</v>
      </c>
      <c r="K537" s="77">
        <v>3.9370791617137998E-6</v>
      </c>
      <c r="L537" s="444">
        <f t="shared" si="8"/>
        <v>0</v>
      </c>
    </row>
    <row r="538" spans="2:12" s="127" customFormat="1" hidden="1" outlineLevel="1" x14ac:dyDescent="0.2">
      <c r="B538" s="276">
        <v>18940.55</v>
      </c>
      <c r="C538" s="80" t="s">
        <v>70</v>
      </c>
      <c r="D538" s="26" t="s">
        <v>73</v>
      </c>
      <c r="E538" s="170" t="s">
        <v>1005</v>
      </c>
      <c r="F538" s="112" t="s">
        <v>1221</v>
      </c>
      <c r="G538" s="19" t="s">
        <v>173</v>
      </c>
      <c r="H538" s="233">
        <v>1</v>
      </c>
      <c r="I538" s="20">
        <v>95.49</v>
      </c>
      <c r="J538" s="21">
        <v>95.49</v>
      </c>
      <c r="K538" s="77">
        <v>3.6211875279527142E-6</v>
      </c>
      <c r="L538" s="444">
        <f t="shared" si="8"/>
        <v>0</v>
      </c>
    </row>
    <row r="539" spans="2:12" s="127" customFormat="1" hidden="1" outlineLevel="1" x14ac:dyDescent="0.2">
      <c r="B539" s="276">
        <v>10</v>
      </c>
      <c r="C539" s="83" t="s">
        <v>474</v>
      </c>
      <c r="D539" s="33" t="s">
        <v>475</v>
      </c>
      <c r="E539" s="170" t="s">
        <v>1005</v>
      </c>
      <c r="F539" s="112" t="s">
        <v>1506</v>
      </c>
      <c r="G539" s="19" t="s">
        <v>26</v>
      </c>
      <c r="H539" s="233">
        <v>0.9</v>
      </c>
      <c r="I539" s="20">
        <v>104.87</v>
      </c>
      <c r="J539" s="21">
        <v>94.38</v>
      </c>
      <c r="K539" s="77">
        <v>3.579093924894514E-6</v>
      </c>
      <c r="L539" s="444">
        <f t="shared" si="8"/>
        <v>0</v>
      </c>
    </row>
    <row r="540" spans="2:12" s="127" customFormat="1" hidden="1" outlineLevel="1" x14ac:dyDescent="0.2">
      <c r="B540" s="276">
        <v>20</v>
      </c>
      <c r="C540" s="83" t="s">
        <v>655</v>
      </c>
      <c r="D540" s="33" t="s">
        <v>680</v>
      </c>
      <c r="E540" s="170" t="s">
        <v>1005</v>
      </c>
      <c r="F540" s="112" t="s">
        <v>1448</v>
      </c>
      <c r="G540" s="19" t="s">
        <v>1082</v>
      </c>
      <c r="H540" s="233">
        <v>30.74</v>
      </c>
      <c r="I540" s="20">
        <v>2.8</v>
      </c>
      <c r="J540" s="21">
        <v>86.07</v>
      </c>
      <c r="K540" s="77">
        <v>3.2639607344317739E-6</v>
      </c>
      <c r="L540" s="444">
        <f t="shared" si="8"/>
        <v>15</v>
      </c>
    </row>
    <row r="541" spans="2:12" s="127" customFormat="1" hidden="1" outlineLevel="1" x14ac:dyDescent="0.2">
      <c r="B541" s="276">
        <v>50</v>
      </c>
      <c r="C541" s="83" t="s">
        <v>734</v>
      </c>
      <c r="D541" s="33" t="s">
        <v>707</v>
      </c>
      <c r="E541" s="170" t="s">
        <v>1005</v>
      </c>
      <c r="F541" s="112" t="s">
        <v>1479</v>
      </c>
      <c r="G541" s="19" t="s">
        <v>173</v>
      </c>
      <c r="H541" s="233">
        <v>1</v>
      </c>
      <c r="I541" s="20">
        <v>28.22</v>
      </c>
      <c r="J541" s="21">
        <v>28.22</v>
      </c>
      <c r="K541" s="77">
        <v>1.0701634939661283E-6</v>
      </c>
      <c r="L541" s="444">
        <f t="shared" si="8"/>
        <v>0</v>
      </c>
    </row>
    <row r="542" spans="2:12" s="127" customFormat="1" hidden="1" outlineLevel="1" x14ac:dyDescent="0.2">
      <c r="B542" s="276">
        <v>25</v>
      </c>
      <c r="C542" s="81" t="s">
        <v>217</v>
      </c>
      <c r="D542" s="33">
        <v>100215</v>
      </c>
      <c r="E542" s="170" t="s">
        <v>1152</v>
      </c>
      <c r="F542" s="112" t="s">
        <v>1154</v>
      </c>
      <c r="G542" s="19" t="s">
        <v>1323</v>
      </c>
      <c r="H542" s="233">
        <v>2</v>
      </c>
      <c r="I542" s="20">
        <v>4.12</v>
      </c>
      <c r="J542" s="21">
        <v>8.24</v>
      </c>
      <c r="K542" s="77">
        <v>3.1247863891852934E-7</v>
      </c>
      <c r="L542" s="444">
        <f t="shared" si="8"/>
        <v>1</v>
      </c>
    </row>
    <row r="543" spans="2:12" collapsed="1" x14ac:dyDescent="0.2"/>
    <row r="544" spans="2:12" ht="15.75" x14ac:dyDescent="0.2">
      <c r="F544" s="36"/>
      <c r="G544" s="195"/>
      <c r="H544" s="195"/>
      <c r="I544" s="194"/>
      <c r="J544" s="195"/>
    </row>
    <row r="545" spans="6:10" x14ac:dyDescent="0.2">
      <c r="F545" s="35"/>
      <c r="G545" s="196"/>
      <c r="H545" s="196"/>
      <c r="I545" s="193"/>
      <c r="J545" s="196"/>
    </row>
    <row r="546" spans="6:10" x14ac:dyDescent="0.2">
      <c r="F546" s="35"/>
      <c r="G546" s="196"/>
      <c r="H546" s="196"/>
      <c r="I546" s="193"/>
      <c r="J546" s="196"/>
    </row>
    <row r="548" spans="6:10" ht="15.75" x14ac:dyDescent="0.2">
      <c r="H548" s="194"/>
      <c r="I548" s="194"/>
      <c r="J548" s="195"/>
    </row>
    <row r="549" spans="6:10" x14ac:dyDescent="0.2">
      <c r="H549" s="193"/>
      <c r="I549" s="193"/>
      <c r="J549" s="196"/>
    </row>
    <row r="550" spans="6:10" x14ac:dyDescent="0.2">
      <c r="H550" s="193"/>
      <c r="I550" s="193"/>
      <c r="J550" s="196"/>
    </row>
    <row r="567" spans="1:142" s="6" customFormat="1" x14ac:dyDescent="0.2">
      <c r="A567" s="122"/>
      <c r="B567" s="242"/>
      <c r="C567" s="1"/>
      <c r="D567" s="1"/>
      <c r="E567" s="2"/>
      <c r="F567" s="1"/>
      <c r="G567" s="3"/>
      <c r="H567" s="3"/>
      <c r="I567" s="4"/>
      <c r="J567" s="5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  <c r="AB567" s="122"/>
      <c r="AC567" s="122"/>
      <c r="AD567" s="122"/>
      <c r="AE567" s="122"/>
      <c r="AF567" s="122"/>
      <c r="AG567" s="122"/>
      <c r="AH567" s="122"/>
      <c r="AI567" s="122"/>
      <c r="AJ567" s="122"/>
      <c r="AK567" s="122"/>
      <c r="AL567" s="122"/>
      <c r="AM567" s="122"/>
      <c r="AN567" s="122"/>
      <c r="AO567" s="122"/>
      <c r="AP567" s="122"/>
      <c r="AQ567" s="122"/>
      <c r="AR567" s="122"/>
      <c r="AS567" s="122"/>
      <c r="AT567" s="122"/>
      <c r="AU567" s="122"/>
      <c r="AV567" s="122"/>
      <c r="AW567" s="122"/>
      <c r="AX567" s="122"/>
      <c r="AY567" s="122"/>
      <c r="AZ567" s="122"/>
      <c r="BA567" s="122"/>
      <c r="BB567" s="122"/>
      <c r="BC567" s="122"/>
      <c r="BD567" s="122"/>
      <c r="BE567" s="122"/>
      <c r="BF567" s="122"/>
      <c r="BG567" s="122"/>
      <c r="BH567" s="122"/>
      <c r="BI567" s="122"/>
      <c r="BJ567" s="122"/>
      <c r="BK567" s="122"/>
      <c r="BL567" s="122"/>
      <c r="BM567" s="122"/>
      <c r="BN567" s="122"/>
      <c r="BO567" s="122"/>
      <c r="BP567" s="122"/>
      <c r="BQ567" s="122"/>
      <c r="BR567" s="122"/>
      <c r="BS567" s="122"/>
      <c r="BT567" s="122"/>
      <c r="BU567" s="122"/>
      <c r="BV567" s="122"/>
      <c r="BW567" s="122"/>
      <c r="BX567" s="122"/>
      <c r="BY567" s="122"/>
      <c r="BZ567" s="122"/>
      <c r="CA567" s="122"/>
      <c r="CB567" s="122"/>
      <c r="CC567" s="122"/>
      <c r="CD567" s="122"/>
      <c r="CE567" s="122"/>
      <c r="CF567" s="122"/>
      <c r="CG567" s="122"/>
      <c r="CH567" s="122"/>
      <c r="CI567" s="122"/>
      <c r="CJ567" s="122"/>
      <c r="CK567" s="122"/>
      <c r="CL567" s="122"/>
      <c r="CM567" s="122"/>
      <c r="CN567" s="122"/>
      <c r="CO567" s="122"/>
      <c r="CP567" s="122"/>
      <c r="CQ567" s="122"/>
      <c r="CR567" s="122"/>
      <c r="CS567" s="122"/>
      <c r="CT567" s="122"/>
      <c r="CU567" s="122"/>
      <c r="CV567" s="122"/>
      <c r="CW567" s="122"/>
      <c r="CX567" s="122"/>
      <c r="CY567" s="122"/>
      <c r="CZ567" s="122"/>
      <c r="DA567" s="122"/>
      <c r="DB567" s="122"/>
      <c r="DC567" s="122"/>
      <c r="DD567" s="122"/>
      <c r="DE567" s="122"/>
      <c r="DF567" s="122"/>
      <c r="DG567" s="122"/>
      <c r="DH567" s="122"/>
      <c r="DI567" s="122"/>
      <c r="DJ567" s="122"/>
      <c r="DK567" s="122"/>
      <c r="DL567" s="122"/>
      <c r="DM567" s="122"/>
      <c r="DN567" s="122"/>
      <c r="DO567" s="122"/>
      <c r="DP567" s="122"/>
      <c r="DQ567" s="122"/>
      <c r="DR567" s="122"/>
      <c r="DS567" s="122"/>
      <c r="DT567" s="122"/>
      <c r="DU567" s="122"/>
      <c r="DV567" s="122"/>
      <c r="DW567" s="122"/>
      <c r="DX567" s="122"/>
      <c r="DY567" s="122"/>
      <c r="DZ567" s="122"/>
      <c r="EA567" s="122"/>
      <c r="EB567" s="122"/>
      <c r="EC567" s="122"/>
      <c r="ED567" s="122"/>
      <c r="EE567" s="122"/>
      <c r="EF567" s="122"/>
      <c r="EG567" s="122"/>
      <c r="EH567" s="122"/>
      <c r="EI567" s="122"/>
      <c r="EJ567" s="122"/>
      <c r="EK567" s="122"/>
      <c r="EL567" s="122"/>
    </row>
    <row r="568" spans="1:142" s="6" customFormat="1" x14ac:dyDescent="0.2">
      <c r="A568" s="122"/>
      <c r="B568" s="242"/>
      <c r="C568" s="1"/>
      <c r="D568" s="1"/>
      <c r="E568" s="2"/>
      <c r="F568" s="1"/>
      <c r="G568" s="3"/>
      <c r="H568" s="3"/>
      <c r="I568" s="4"/>
      <c r="J568" s="5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  <c r="AB568" s="122"/>
      <c r="AC568" s="122"/>
      <c r="AD568" s="122"/>
      <c r="AE568" s="122"/>
      <c r="AF568" s="122"/>
      <c r="AG568" s="122"/>
      <c r="AH568" s="122"/>
      <c r="AI568" s="122"/>
      <c r="AJ568" s="122"/>
      <c r="AK568" s="122"/>
      <c r="AL568" s="122"/>
      <c r="AM568" s="122"/>
      <c r="AN568" s="122"/>
      <c r="AO568" s="122"/>
      <c r="AP568" s="122"/>
      <c r="AQ568" s="122"/>
      <c r="AR568" s="122"/>
      <c r="AS568" s="122"/>
      <c r="AT568" s="122"/>
      <c r="AU568" s="122"/>
      <c r="AV568" s="122"/>
      <c r="AW568" s="122"/>
      <c r="AX568" s="122"/>
      <c r="AY568" s="122"/>
      <c r="AZ568" s="122"/>
      <c r="BA568" s="122"/>
      <c r="BB568" s="122"/>
      <c r="BC568" s="122"/>
      <c r="BD568" s="122"/>
      <c r="BE568" s="122"/>
      <c r="BF568" s="122"/>
      <c r="BG568" s="122"/>
      <c r="BH568" s="122"/>
      <c r="BI568" s="122"/>
      <c r="BJ568" s="122"/>
      <c r="BK568" s="122"/>
      <c r="BL568" s="122"/>
      <c r="BM568" s="122"/>
      <c r="BN568" s="122"/>
      <c r="BO568" s="122"/>
      <c r="BP568" s="122"/>
      <c r="BQ568" s="122"/>
      <c r="BR568" s="122"/>
      <c r="BS568" s="122"/>
      <c r="BT568" s="122"/>
      <c r="BU568" s="122"/>
      <c r="BV568" s="122"/>
      <c r="BW568" s="122"/>
      <c r="BX568" s="122"/>
      <c r="BY568" s="122"/>
      <c r="BZ568" s="122"/>
      <c r="CA568" s="122"/>
      <c r="CB568" s="122"/>
      <c r="CC568" s="122"/>
      <c r="CD568" s="122"/>
      <c r="CE568" s="122"/>
      <c r="CF568" s="122"/>
      <c r="CG568" s="122"/>
      <c r="CH568" s="122"/>
      <c r="CI568" s="122"/>
      <c r="CJ568" s="122"/>
      <c r="CK568" s="122"/>
      <c r="CL568" s="122"/>
      <c r="CM568" s="122"/>
      <c r="CN568" s="122"/>
      <c r="CO568" s="122"/>
      <c r="CP568" s="122"/>
      <c r="CQ568" s="122"/>
      <c r="CR568" s="122"/>
      <c r="CS568" s="122"/>
      <c r="CT568" s="122"/>
      <c r="CU568" s="122"/>
      <c r="CV568" s="122"/>
      <c r="CW568" s="122"/>
      <c r="CX568" s="122"/>
      <c r="CY568" s="122"/>
      <c r="CZ568" s="122"/>
      <c r="DA568" s="122"/>
      <c r="DB568" s="122"/>
      <c r="DC568" s="122"/>
      <c r="DD568" s="122"/>
      <c r="DE568" s="122"/>
      <c r="DF568" s="122"/>
      <c r="DG568" s="122"/>
      <c r="DH568" s="122"/>
      <c r="DI568" s="122"/>
      <c r="DJ568" s="122"/>
      <c r="DK568" s="122"/>
      <c r="DL568" s="122"/>
      <c r="DM568" s="122"/>
      <c r="DN568" s="122"/>
      <c r="DO568" s="122"/>
      <c r="DP568" s="122"/>
      <c r="DQ568" s="122"/>
      <c r="DR568" s="122"/>
      <c r="DS568" s="122"/>
      <c r="DT568" s="122"/>
      <c r="DU568" s="122"/>
      <c r="DV568" s="122"/>
      <c r="DW568" s="122"/>
      <c r="DX568" s="122"/>
      <c r="DY568" s="122"/>
      <c r="DZ568" s="122"/>
      <c r="EA568" s="122"/>
      <c r="EB568" s="122"/>
      <c r="EC568" s="122"/>
      <c r="ED568" s="122"/>
      <c r="EE568" s="122"/>
      <c r="EF568" s="122"/>
      <c r="EG568" s="122"/>
      <c r="EH568" s="122"/>
      <c r="EI568" s="122"/>
      <c r="EJ568" s="122"/>
      <c r="EK568" s="122"/>
      <c r="EL568" s="122"/>
    </row>
    <row r="569" spans="1:142" s="6" customFormat="1" x14ac:dyDescent="0.2">
      <c r="A569" s="122"/>
      <c r="B569" s="242"/>
      <c r="C569" s="1"/>
      <c r="D569" s="1"/>
      <c r="E569" s="2"/>
      <c r="F569" s="1"/>
      <c r="G569" s="3"/>
      <c r="H569" s="3"/>
      <c r="I569" s="4"/>
      <c r="J569" s="5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  <c r="AB569" s="122"/>
      <c r="AC569" s="122"/>
      <c r="AD569" s="122"/>
      <c r="AE569" s="122"/>
      <c r="AF569" s="122"/>
      <c r="AG569" s="122"/>
      <c r="AH569" s="122"/>
      <c r="AI569" s="122"/>
      <c r="AJ569" s="122"/>
      <c r="AK569" s="122"/>
      <c r="AL569" s="122"/>
      <c r="AM569" s="122"/>
      <c r="AN569" s="122"/>
      <c r="AO569" s="122"/>
      <c r="AP569" s="122"/>
      <c r="AQ569" s="122"/>
      <c r="AR569" s="122"/>
      <c r="AS569" s="122"/>
      <c r="AT569" s="122"/>
      <c r="AU569" s="122"/>
      <c r="AV569" s="122"/>
      <c r="AW569" s="122"/>
      <c r="AX569" s="122"/>
      <c r="AY569" s="122"/>
      <c r="AZ569" s="122"/>
      <c r="BA569" s="122"/>
      <c r="BB569" s="122"/>
      <c r="BC569" s="122"/>
      <c r="BD569" s="122"/>
      <c r="BE569" s="122"/>
      <c r="BF569" s="122"/>
      <c r="BG569" s="122"/>
      <c r="BH569" s="122"/>
      <c r="BI569" s="122"/>
      <c r="BJ569" s="122"/>
      <c r="BK569" s="122"/>
      <c r="BL569" s="122"/>
      <c r="BM569" s="122"/>
      <c r="BN569" s="122"/>
      <c r="BO569" s="122"/>
      <c r="BP569" s="122"/>
      <c r="BQ569" s="122"/>
      <c r="BR569" s="122"/>
      <c r="BS569" s="122"/>
      <c r="BT569" s="122"/>
      <c r="BU569" s="122"/>
      <c r="BV569" s="122"/>
      <c r="BW569" s="122"/>
      <c r="BX569" s="122"/>
      <c r="BY569" s="122"/>
      <c r="BZ569" s="122"/>
      <c r="CA569" s="122"/>
      <c r="CB569" s="122"/>
      <c r="CC569" s="122"/>
      <c r="CD569" s="122"/>
      <c r="CE569" s="122"/>
      <c r="CF569" s="122"/>
      <c r="CG569" s="122"/>
      <c r="CH569" s="122"/>
      <c r="CI569" s="122"/>
      <c r="CJ569" s="122"/>
      <c r="CK569" s="122"/>
      <c r="CL569" s="122"/>
      <c r="CM569" s="122"/>
      <c r="CN569" s="122"/>
      <c r="CO569" s="122"/>
      <c r="CP569" s="122"/>
      <c r="CQ569" s="122"/>
      <c r="CR569" s="122"/>
      <c r="CS569" s="122"/>
      <c r="CT569" s="122"/>
      <c r="CU569" s="122"/>
      <c r="CV569" s="122"/>
      <c r="CW569" s="122"/>
      <c r="CX569" s="122"/>
      <c r="CY569" s="122"/>
      <c r="CZ569" s="122"/>
      <c r="DA569" s="122"/>
      <c r="DB569" s="122"/>
      <c r="DC569" s="122"/>
      <c r="DD569" s="122"/>
      <c r="DE569" s="122"/>
      <c r="DF569" s="122"/>
      <c r="DG569" s="122"/>
      <c r="DH569" s="122"/>
      <c r="DI569" s="122"/>
      <c r="DJ569" s="122"/>
      <c r="DK569" s="122"/>
      <c r="DL569" s="122"/>
      <c r="DM569" s="122"/>
      <c r="DN569" s="122"/>
      <c r="DO569" s="122"/>
      <c r="DP569" s="122"/>
      <c r="DQ569" s="122"/>
      <c r="DR569" s="122"/>
      <c r="DS569" s="122"/>
      <c r="DT569" s="122"/>
      <c r="DU569" s="122"/>
      <c r="DV569" s="122"/>
      <c r="DW569" s="122"/>
      <c r="DX569" s="122"/>
      <c r="DY569" s="122"/>
      <c r="DZ569" s="122"/>
      <c r="EA569" s="122"/>
      <c r="EB569" s="122"/>
      <c r="EC569" s="122"/>
      <c r="ED569" s="122"/>
      <c r="EE569" s="122"/>
      <c r="EF569" s="122"/>
      <c r="EG569" s="122"/>
      <c r="EH569" s="122"/>
      <c r="EI569" s="122"/>
      <c r="EJ569" s="122"/>
      <c r="EK569" s="122"/>
      <c r="EL569" s="122"/>
    </row>
    <row r="570" spans="1:142" s="6" customFormat="1" x14ac:dyDescent="0.2">
      <c r="A570" s="122"/>
      <c r="B570" s="242"/>
      <c r="C570" s="1"/>
      <c r="D570" s="1"/>
      <c r="E570" s="2"/>
      <c r="F570" s="1"/>
      <c r="G570" s="3"/>
      <c r="H570" s="3"/>
      <c r="I570" s="4"/>
      <c r="J570" s="5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  <c r="AB570" s="122"/>
      <c r="AC570" s="122"/>
      <c r="AD570" s="122"/>
      <c r="AE570" s="122"/>
      <c r="AF570" s="122"/>
      <c r="AG570" s="122"/>
      <c r="AH570" s="122"/>
      <c r="AI570" s="122"/>
      <c r="AJ570" s="122"/>
      <c r="AK570" s="122"/>
      <c r="AL570" s="122"/>
      <c r="AM570" s="122"/>
      <c r="AN570" s="122"/>
      <c r="AO570" s="122"/>
      <c r="AP570" s="122"/>
      <c r="AQ570" s="122"/>
      <c r="AR570" s="122"/>
      <c r="AS570" s="122"/>
      <c r="AT570" s="122"/>
      <c r="AU570" s="122"/>
      <c r="AV570" s="122"/>
      <c r="AW570" s="122"/>
      <c r="AX570" s="122"/>
      <c r="AY570" s="122"/>
      <c r="AZ570" s="122"/>
      <c r="BA570" s="122"/>
      <c r="BB570" s="122"/>
      <c r="BC570" s="122"/>
      <c r="BD570" s="122"/>
      <c r="BE570" s="122"/>
      <c r="BF570" s="122"/>
      <c r="BG570" s="122"/>
      <c r="BH570" s="122"/>
      <c r="BI570" s="122"/>
      <c r="BJ570" s="122"/>
      <c r="BK570" s="122"/>
      <c r="BL570" s="122"/>
      <c r="BM570" s="122"/>
      <c r="BN570" s="122"/>
      <c r="BO570" s="122"/>
      <c r="BP570" s="122"/>
      <c r="BQ570" s="122"/>
      <c r="BR570" s="122"/>
      <c r="BS570" s="122"/>
      <c r="BT570" s="122"/>
      <c r="BU570" s="122"/>
      <c r="BV570" s="122"/>
      <c r="BW570" s="122"/>
      <c r="BX570" s="122"/>
      <c r="BY570" s="122"/>
      <c r="BZ570" s="122"/>
      <c r="CA570" s="122"/>
      <c r="CB570" s="122"/>
      <c r="CC570" s="122"/>
      <c r="CD570" s="122"/>
      <c r="CE570" s="122"/>
      <c r="CF570" s="122"/>
      <c r="CG570" s="122"/>
      <c r="CH570" s="122"/>
      <c r="CI570" s="122"/>
      <c r="CJ570" s="122"/>
      <c r="CK570" s="122"/>
      <c r="CL570" s="122"/>
      <c r="CM570" s="122"/>
      <c r="CN570" s="122"/>
      <c r="CO570" s="122"/>
      <c r="CP570" s="122"/>
      <c r="CQ570" s="122"/>
      <c r="CR570" s="122"/>
      <c r="CS570" s="122"/>
      <c r="CT570" s="122"/>
      <c r="CU570" s="122"/>
      <c r="CV570" s="122"/>
      <c r="CW570" s="122"/>
      <c r="CX570" s="122"/>
      <c r="CY570" s="122"/>
      <c r="CZ570" s="122"/>
      <c r="DA570" s="122"/>
      <c r="DB570" s="122"/>
      <c r="DC570" s="122"/>
      <c r="DD570" s="122"/>
      <c r="DE570" s="122"/>
      <c r="DF570" s="122"/>
      <c r="DG570" s="122"/>
      <c r="DH570" s="122"/>
      <c r="DI570" s="122"/>
      <c r="DJ570" s="122"/>
      <c r="DK570" s="122"/>
      <c r="DL570" s="122"/>
      <c r="DM570" s="122"/>
      <c r="DN570" s="122"/>
      <c r="DO570" s="122"/>
      <c r="DP570" s="122"/>
      <c r="DQ570" s="122"/>
      <c r="DR570" s="122"/>
      <c r="DS570" s="122"/>
      <c r="DT570" s="122"/>
      <c r="DU570" s="122"/>
      <c r="DV570" s="122"/>
      <c r="DW570" s="122"/>
      <c r="DX570" s="122"/>
      <c r="DY570" s="122"/>
      <c r="DZ570" s="122"/>
      <c r="EA570" s="122"/>
      <c r="EB570" s="122"/>
      <c r="EC570" s="122"/>
      <c r="ED570" s="122"/>
      <c r="EE570" s="122"/>
      <c r="EF570" s="122"/>
      <c r="EG570" s="122"/>
      <c r="EH570" s="122"/>
      <c r="EI570" s="122"/>
      <c r="EJ570" s="122"/>
      <c r="EK570" s="122"/>
      <c r="EL570" s="122"/>
    </row>
    <row r="571" spans="1:142" s="6" customFormat="1" x14ac:dyDescent="0.2">
      <c r="A571" s="122"/>
      <c r="B571" s="242"/>
      <c r="C571" s="1"/>
      <c r="D571" s="1"/>
      <c r="E571" s="2"/>
      <c r="F571" s="1"/>
      <c r="G571" s="3"/>
      <c r="H571" s="3"/>
      <c r="I571" s="4"/>
      <c r="J571" s="5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  <c r="AB571" s="122"/>
      <c r="AC571" s="122"/>
      <c r="AD571" s="122"/>
      <c r="AE571" s="122"/>
      <c r="AF571" s="122"/>
      <c r="AG571" s="122"/>
      <c r="AH571" s="122"/>
      <c r="AI571" s="122"/>
      <c r="AJ571" s="122"/>
      <c r="AK571" s="122"/>
      <c r="AL571" s="122"/>
      <c r="AM571" s="122"/>
      <c r="AN571" s="122"/>
      <c r="AO571" s="122"/>
      <c r="AP571" s="122"/>
      <c r="AQ571" s="122"/>
      <c r="AR571" s="122"/>
      <c r="AS571" s="122"/>
      <c r="AT571" s="122"/>
      <c r="AU571" s="122"/>
      <c r="AV571" s="122"/>
      <c r="AW571" s="122"/>
      <c r="AX571" s="122"/>
      <c r="AY571" s="122"/>
      <c r="AZ571" s="122"/>
      <c r="BA571" s="122"/>
      <c r="BB571" s="122"/>
      <c r="BC571" s="122"/>
      <c r="BD571" s="122"/>
      <c r="BE571" s="122"/>
      <c r="BF571" s="122"/>
      <c r="BG571" s="122"/>
      <c r="BH571" s="122"/>
      <c r="BI571" s="122"/>
      <c r="BJ571" s="122"/>
      <c r="BK571" s="122"/>
      <c r="BL571" s="122"/>
      <c r="BM571" s="122"/>
      <c r="BN571" s="122"/>
      <c r="BO571" s="122"/>
      <c r="BP571" s="122"/>
      <c r="BQ571" s="122"/>
      <c r="BR571" s="122"/>
      <c r="BS571" s="122"/>
      <c r="BT571" s="122"/>
      <c r="BU571" s="122"/>
      <c r="BV571" s="122"/>
      <c r="BW571" s="122"/>
      <c r="BX571" s="122"/>
      <c r="BY571" s="122"/>
      <c r="BZ571" s="122"/>
      <c r="CA571" s="122"/>
      <c r="CB571" s="122"/>
      <c r="CC571" s="122"/>
      <c r="CD571" s="122"/>
      <c r="CE571" s="122"/>
      <c r="CF571" s="122"/>
      <c r="CG571" s="122"/>
      <c r="CH571" s="122"/>
      <c r="CI571" s="122"/>
      <c r="CJ571" s="122"/>
      <c r="CK571" s="122"/>
      <c r="CL571" s="122"/>
      <c r="CM571" s="122"/>
      <c r="CN571" s="122"/>
      <c r="CO571" s="122"/>
      <c r="CP571" s="122"/>
      <c r="CQ571" s="122"/>
      <c r="CR571" s="122"/>
      <c r="CS571" s="122"/>
      <c r="CT571" s="122"/>
      <c r="CU571" s="122"/>
      <c r="CV571" s="122"/>
      <c r="CW571" s="122"/>
      <c r="CX571" s="122"/>
      <c r="CY571" s="122"/>
      <c r="CZ571" s="122"/>
      <c r="DA571" s="122"/>
      <c r="DB571" s="122"/>
      <c r="DC571" s="122"/>
      <c r="DD571" s="122"/>
      <c r="DE571" s="122"/>
      <c r="DF571" s="122"/>
      <c r="DG571" s="122"/>
      <c r="DH571" s="122"/>
      <c r="DI571" s="122"/>
      <c r="DJ571" s="122"/>
      <c r="DK571" s="122"/>
      <c r="DL571" s="122"/>
      <c r="DM571" s="122"/>
      <c r="DN571" s="122"/>
      <c r="DO571" s="122"/>
      <c r="DP571" s="122"/>
      <c r="DQ571" s="122"/>
      <c r="DR571" s="122"/>
      <c r="DS571" s="122"/>
      <c r="DT571" s="122"/>
      <c r="DU571" s="122"/>
      <c r="DV571" s="122"/>
      <c r="DW571" s="122"/>
      <c r="DX571" s="122"/>
      <c r="DY571" s="122"/>
      <c r="DZ571" s="122"/>
      <c r="EA571" s="122"/>
      <c r="EB571" s="122"/>
      <c r="EC571" s="122"/>
      <c r="ED571" s="122"/>
      <c r="EE571" s="122"/>
      <c r="EF571" s="122"/>
      <c r="EG571" s="122"/>
      <c r="EH571" s="122"/>
      <c r="EI571" s="122"/>
      <c r="EJ571" s="122"/>
      <c r="EK571" s="122"/>
      <c r="EL571" s="122"/>
    </row>
    <row r="572" spans="1:142" s="6" customFormat="1" x14ac:dyDescent="0.2">
      <c r="A572" s="122"/>
      <c r="B572" s="242"/>
      <c r="C572" s="1"/>
      <c r="D572" s="1"/>
      <c r="E572" s="2"/>
      <c r="F572" s="1"/>
      <c r="G572" s="3"/>
      <c r="H572" s="3"/>
      <c r="I572" s="4"/>
      <c r="J572" s="5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  <c r="AB572" s="122"/>
      <c r="AC572" s="122"/>
      <c r="AD572" s="122"/>
      <c r="AE572" s="122"/>
      <c r="AF572" s="122"/>
      <c r="AG572" s="122"/>
      <c r="AH572" s="122"/>
      <c r="AI572" s="122"/>
      <c r="AJ572" s="122"/>
      <c r="AK572" s="122"/>
      <c r="AL572" s="122"/>
      <c r="AM572" s="122"/>
      <c r="AN572" s="122"/>
      <c r="AO572" s="122"/>
      <c r="AP572" s="122"/>
      <c r="AQ572" s="122"/>
      <c r="AR572" s="122"/>
      <c r="AS572" s="122"/>
      <c r="AT572" s="122"/>
      <c r="AU572" s="122"/>
      <c r="AV572" s="122"/>
      <c r="AW572" s="122"/>
      <c r="AX572" s="122"/>
      <c r="AY572" s="122"/>
      <c r="AZ572" s="122"/>
      <c r="BA572" s="122"/>
      <c r="BB572" s="122"/>
      <c r="BC572" s="122"/>
      <c r="BD572" s="122"/>
      <c r="BE572" s="122"/>
      <c r="BF572" s="122"/>
      <c r="BG572" s="122"/>
      <c r="BH572" s="122"/>
      <c r="BI572" s="122"/>
      <c r="BJ572" s="122"/>
      <c r="BK572" s="122"/>
      <c r="BL572" s="122"/>
      <c r="BM572" s="122"/>
      <c r="BN572" s="122"/>
      <c r="BO572" s="122"/>
      <c r="BP572" s="122"/>
      <c r="BQ572" s="122"/>
      <c r="BR572" s="122"/>
      <c r="BS572" s="122"/>
      <c r="BT572" s="122"/>
      <c r="BU572" s="122"/>
      <c r="BV572" s="122"/>
      <c r="BW572" s="122"/>
      <c r="BX572" s="122"/>
      <c r="BY572" s="122"/>
      <c r="BZ572" s="122"/>
      <c r="CA572" s="122"/>
      <c r="CB572" s="122"/>
      <c r="CC572" s="122"/>
      <c r="CD572" s="122"/>
      <c r="CE572" s="122"/>
      <c r="CF572" s="122"/>
      <c r="CG572" s="122"/>
      <c r="CH572" s="122"/>
      <c r="CI572" s="122"/>
      <c r="CJ572" s="122"/>
      <c r="CK572" s="122"/>
      <c r="CL572" s="122"/>
      <c r="CM572" s="122"/>
      <c r="CN572" s="122"/>
      <c r="CO572" s="122"/>
      <c r="CP572" s="122"/>
      <c r="CQ572" s="122"/>
      <c r="CR572" s="122"/>
      <c r="CS572" s="122"/>
      <c r="CT572" s="122"/>
      <c r="CU572" s="122"/>
      <c r="CV572" s="122"/>
      <c r="CW572" s="122"/>
      <c r="CX572" s="122"/>
      <c r="CY572" s="122"/>
      <c r="CZ572" s="122"/>
      <c r="DA572" s="122"/>
      <c r="DB572" s="122"/>
      <c r="DC572" s="122"/>
      <c r="DD572" s="122"/>
      <c r="DE572" s="122"/>
      <c r="DF572" s="122"/>
      <c r="DG572" s="122"/>
      <c r="DH572" s="122"/>
      <c r="DI572" s="122"/>
      <c r="DJ572" s="122"/>
      <c r="DK572" s="122"/>
      <c r="DL572" s="122"/>
      <c r="DM572" s="122"/>
      <c r="DN572" s="122"/>
      <c r="DO572" s="122"/>
      <c r="DP572" s="122"/>
      <c r="DQ572" s="122"/>
      <c r="DR572" s="122"/>
      <c r="DS572" s="122"/>
      <c r="DT572" s="122"/>
      <c r="DU572" s="122"/>
      <c r="DV572" s="122"/>
      <c r="DW572" s="122"/>
      <c r="DX572" s="122"/>
      <c r="DY572" s="122"/>
      <c r="DZ572" s="122"/>
      <c r="EA572" s="122"/>
      <c r="EB572" s="122"/>
      <c r="EC572" s="122"/>
      <c r="ED572" s="122"/>
      <c r="EE572" s="122"/>
      <c r="EF572" s="122"/>
      <c r="EG572" s="122"/>
      <c r="EH572" s="122"/>
      <c r="EI572" s="122"/>
      <c r="EJ572" s="122"/>
      <c r="EK572" s="122"/>
      <c r="EL572" s="122"/>
    </row>
    <row r="573" spans="1:142" s="6" customFormat="1" x14ac:dyDescent="0.2">
      <c r="A573" s="122"/>
      <c r="B573" s="242"/>
      <c r="C573" s="1"/>
      <c r="D573" s="1"/>
      <c r="E573" s="2"/>
      <c r="F573" s="1"/>
      <c r="G573" s="3"/>
      <c r="H573" s="3"/>
      <c r="I573" s="4"/>
      <c r="J573" s="5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  <c r="AB573" s="122"/>
      <c r="AC573" s="122"/>
      <c r="AD573" s="122"/>
      <c r="AE573" s="122"/>
      <c r="AF573" s="122"/>
      <c r="AG573" s="122"/>
      <c r="AH573" s="122"/>
      <c r="AI573" s="122"/>
      <c r="AJ573" s="122"/>
      <c r="AK573" s="122"/>
      <c r="AL573" s="122"/>
      <c r="AM573" s="122"/>
      <c r="AN573" s="122"/>
      <c r="AO573" s="122"/>
      <c r="AP573" s="122"/>
      <c r="AQ573" s="122"/>
      <c r="AR573" s="122"/>
      <c r="AS573" s="122"/>
      <c r="AT573" s="122"/>
      <c r="AU573" s="122"/>
      <c r="AV573" s="122"/>
      <c r="AW573" s="122"/>
      <c r="AX573" s="122"/>
      <c r="AY573" s="122"/>
      <c r="AZ573" s="122"/>
      <c r="BA573" s="122"/>
      <c r="BB573" s="122"/>
      <c r="BC573" s="122"/>
      <c r="BD573" s="122"/>
      <c r="BE573" s="122"/>
      <c r="BF573" s="122"/>
      <c r="BG573" s="122"/>
      <c r="BH573" s="122"/>
      <c r="BI573" s="122"/>
      <c r="BJ573" s="122"/>
      <c r="BK573" s="122"/>
      <c r="BL573" s="122"/>
      <c r="BM573" s="122"/>
      <c r="BN573" s="122"/>
      <c r="BO573" s="122"/>
      <c r="BP573" s="122"/>
      <c r="BQ573" s="122"/>
      <c r="BR573" s="122"/>
      <c r="BS573" s="122"/>
      <c r="BT573" s="122"/>
      <c r="BU573" s="122"/>
      <c r="BV573" s="122"/>
      <c r="BW573" s="122"/>
      <c r="BX573" s="122"/>
      <c r="BY573" s="122"/>
      <c r="BZ573" s="122"/>
      <c r="CA573" s="122"/>
      <c r="CB573" s="122"/>
      <c r="CC573" s="122"/>
      <c r="CD573" s="122"/>
      <c r="CE573" s="122"/>
      <c r="CF573" s="122"/>
      <c r="CG573" s="122"/>
      <c r="CH573" s="122"/>
      <c r="CI573" s="122"/>
      <c r="CJ573" s="122"/>
      <c r="CK573" s="122"/>
      <c r="CL573" s="122"/>
      <c r="CM573" s="122"/>
      <c r="CN573" s="122"/>
      <c r="CO573" s="122"/>
      <c r="CP573" s="122"/>
      <c r="CQ573" s="122"/>
      <c r="CR573" s="122"/>
      <c r="CS573" s="122"/>
      <c r="CT573" s="122"/>
      <c r="CU573" s="122"/>
      <c r="CV573" s="122"/>
      <c r="CW573" s="122"/>
      <c r="CX573" s="122"/>
      <c r="CY573" s="122"/>
      <c r="CZ573" s="122"/>
      <c r="DA573" s="122"/>
      <c r="DB573" s="122"/>
      <c r="DC573" s="122"/>
      <c r="DD573" s="122"/>
      <c r="DE573" s="122"/>
      <c r="DF573" s="122"/>
      <c r="DG573" s="122"/>
      <c r="DH573" s="122"/>
      <c r="DI573" s="122"/>
      <c r="DJ573" s="122"/>
      <c r="DK573" s="122"/>
      <c r="DL573" s="122"/>
      <c r="DM573" s="122"/>
      <c r="DN573" s="122"/>
      <c r="DO573" s="122"/>
      <c r="DP573" s="122"/>
      <c r="DQ573" s="122"/>
      <c r="DR573" s="122"/>
      <c r="DS573" s="122"/>
      <c r="DT573" s="122"/>
      <c r="DU573" s="122"/>
      <c r="DV573" s="122"/>
      <c r="DW573" s="122"/>
      <c r="DX573" s="122"/>
      <c r="DY573" s="122"/>
      <c r="DZ573" s="122"/>
      <c r="EA573" s="122"/>
      <c r="EB573" s="122"/>
      <c r="EC573" s="122"/>
      <c r="ED573" s="122"/>
      <c r="EE573" s="122"/>
      <c r="EF573" s="122"/>
      <c r="EG573" s="122"/>
      <c r="EH573" s="122"/>
      <c r="EI573" s="122"/>
      <c r="EJ573" s="122"/>
      <c r="EK573" s="122"/>
      <c r="EL573" s="122"/>
    </row>
    <row r="574" spans="1:142" s="6" customFormat="1" x14ac:dyDescent="0.2">
      <c r="A574" s="122"/>
      <c r="B574" s="242"/>
      <c r="C574" s="1"/>
      <c r="D574" s="1"/>
      <c r="E574" s="2"/>
      <c r="F574" s="1"/>
      <c r="G574" s="3"/>
      <c r="H574" s="3"/>
      <c r="I574" s="4"/>
      <c r="J574" s="5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  <c r="AB574" s="122"/>
      <c r="AC574" s="122"/>
      <c r="AD574" s="122"/>
      <c r="AE574" s="122"/>
      <c r="AF574" s="122"/>
      <c r="AG574" s="122"/>
      <c r="AH574" s="122"/>
      <c r="AI574" s="122"/>
      <c r="AJ574" s="122"/>
      <c r="AK574" s="122"/>
      <c r="AL574" s="122"/>
      <c r="AM574" s="122"/>
      <c r="AN574" s="122"/>
      <c r="AO574" s="122"/>
      <c r="AP574" s="122"/>
      <c r="AQ574" s="122"/>
      <c r="AR574" s="122"/>
      <c r="AS574" s="122"/>
      <c r="AT574" s="122"/>
      <c r="AU574" s="122"/>
      <c r="AV574" s="122"/>
      <c r="AW574" s="122"/>
      <c r="AX574" s="122"/>
      <c r="AY574" s="122"/>
      <c r="AZ574" s="122"/>
      <c r="BA574" s="122"/>
      <c r="BB574" s="122"/>
      <c r="BC574" s="122"/>
      <c r="BD574" s="122"/>
      <c r="BE574" s="122"/>
      <c r="BF574" s="122"/>
      <c r="BG574" s="122"/>
      <c r="BH574" s="122"/>
      <c r="BI574" s="122"/>
      <c r="BJ574" s="122"/>
      <c r="BK574" s="122"/>
      <c r="BL574" s="122"/>
      <c r="BM574" s="122"/>
      <c r="BN574" s="122"/>
      <c r="BO574" s="122"/>
      <c r="BP574" s="122"/>
      <c r="BQ574" s="122"/>
      <c r="BR574" s="122"/>
      <c r="BS574" s="122"/>
      <c r="BT574" s="122"/>
      <c r="BU574" s="122"/>
      <c r="BV574" s="122"/>
      <c r="BW574" s="122"/>
      <c r="BX574" s="122"/>
      <c r="BY574" s="122"/>
      <c r="BZ574" s="122"/>
      <c r="CA574" s="122"/>
      <c r="CB574" s="122"/>
      <c r="CC574" s="122"/>
      <c r="CD574" s="122"/>
      <c r="CE574" s="122"/>
      <c r="CF574" s="122"/>
      <c r="CG574" s="122"/>
      <c r="CH574" s="122"/>
      <c r="CI574" s="122"/>
      <c r="CJ574" s="122"/>
      <c r="CK574" s="122"/>
      <c r="CL574" s="122"/>
      <c r="CM574" s="122"/>
      <c r="CN574" s="122"/>
      <c r="CO574" s="122"/>
      <c r="CP574" s="122"/>
      <c r="CQ574" s="122"/>
      <c r="CR574" s="122"/>
      <c r="CS574" s="122"/>
      <c r="CT574" s="122"/>
      <c r="CU574" s="122"/>
      <c r="CV574" s="122"/>
      <c r="CW574" s="122"/>
      <c r="CX574" s="122"/>
      <c r="CY574" s="122"/>
      <c r="CZ574" s="122"/>
      <c r="DA574" s="122"/>
      <c r="DB574" s="122"/>
      <c r="DC574" s="122"/>
      <c r="DD574" s="122"/>
      <c r="DE574" s="122"/>
      <c r="DF574" s="122"/>
      <c r="DG574" s="122"/>
      <c r="DH574" s="122"/>
      <c r="DI574" s="122"/>
      <c r="DJ574" s="122"/>
      <c r="DK574" s="122"/>
      <c r="DL574" s="122"/>
      <c r="DM574" s="122"/>
      <c r="DN574" s="122"/>
      <c r="DO574" s="122"/>
      <c r="DP574" s="122"/>
      <c r="DQ574" s="122"/>
      <c r="DR574" s="122"/>
      <c r="DS574" s="122"/>
      <c r="DT574" s="122"/>
      <c r="DU574" s="122"/>
      <c r="DV574" s="122"/>
      <c r="DW574" s="122"/>
      <c r="DX574" s="122"/>
      <c r="DY574" s="122"/>
      <c r="DZ574" s="122"/>
      <c r="EA574" s="122"/>
      <c r="EB574" s="122"/>
      <c r="EC574" s="122"/>
      <c r="ED574" s="122"/>
      <c r="EE574" s="122"/>
      <c r="EF574" s="122"/>
      <c r="EG574" s="122"/>
      <c r="EH574" s="122"/>
      <c r="EI574" s="122"/>
      <c r="EJ574" s="122"/>
      <c r="EK574" s="122"/>
      <c r="EL574" s="122"/>
    </row>
    <row r="575" spans="1:142" s="6" customFormat="1" x14ac:dyDescent="0.2">
      <c r="A575" s="122"/>
      <c r="B575" s="242"/>
      <c r="C575" s="1"/>
      <c r="D575" s="1"/>
      <c r="E575" s="2"/>
      <c r="F575" s="1"/>
      <c r="G575" s="3"/>
      <c r="H575" s="3"/>
      <c r="I575" s="4"/>
      <c r="J575" s="5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2"/>
      <c r="AH575" s="122"/>
      <c r="AI575" s="122"/>
      <c r="AJ575" s="122"/>
      <c r="AK575" s="122"/>
      <c r="AL575" s="122"/>
      <c r="AM575" s="122"/>
      <c r="AN575" s="122"/>
      <c r="AO575" s="122"/>
      <c r="AP575" s="122"/>
      <c r="AQ575" s="122"/>
      <c r="AR575" s="122"/>
      <c r="AS575" s="122"/>
      <c r="AT575" s="122"/>
      <c r="AU575" s="122"/>
      <c r="AV575" s="122"/>
      <c r="AW575" s="122"/>
      <c r="AX575" s="122"/>
      <c r="AY575" s="122"/>
      <c r="AZ575" s="122"/>
      <c r="BA575" s="122"/>
      <c r="BB575" s="122"/>
      <c r="BC575" s="122"/>
      <c r="BD575" s="122"/>
      <c r="BE575" s="122"/>
      <c r="BF575" s="122"/>
      <c r="BG575" s="122"/>
      <c r="BH575" s="122"/>
      <c r="BI575" s="122"/>
      <c r="BJ575" s="122"/>
      <c r="BK575" s="122"/>
      <c r="BL575" s="122"/>
      <c r="BM575" s="122"/>
      <c r="BN575" s="122"/>
      <c r="BO575" s="122"/>
      <c r="BP575" s="122"/>
      <c r="BQ575" s="122"/>
      <c r="BR575" s="122"/>
      <c r="BS575" s="122"/>
      <c r="BT575" s="122"/>
      <c r="BU575" s="122"/>
      <c r="BV575" s="122"/>
      <c r="BW575" s="122"/>
      <c r="BX575" s="122"/>
      <c r="BY575" s="122"/>
      <c r="BZ575" s="122"/>
      <c r="CA575" s="122"/>
      <c r="CB575" s="122"/>
      <c r="CC575" s="122"/>
      <c r="CD575" s="122"/>
      <c r="CE575" s="122"/>
      <c r="CF575" s="122"/>
      <c r="CG575" s="122"/>
      <c r="CH575" s="122"/>
      <c r="CI575" s="122"/>
      <c r="CJ575" s="122"/>
      <c r="CK575" s="122"/>
      <c r="CL575" s="122"/>
      <c r="CM575" s="122"/>
      <c r="CN575" s="122"/>
      <c r="CO575" s="122"/>
      <c r="CP575" s="122"/>
      <c r="CQ575" s="122"/>
      <c r="CR575" s="122"/>
      <c r="CS575" s="122"/>
      <c r="CT575" s="122"/>
      <c r="CU575" s="122"/>
      <c r="CV575" s="122"/>
      <c r="CW575" s="122"/>
      <c r="CX575" s="122"/>
      <c r="CY575" s="122"/>
      <c r="CZ575" s="122"/>
      <c r="DA575" s="122"/>
      <c r="DB575" s="122"/>
      <c r="DC575" s="122"/>
      <c r="DD575" s="122"/>
      <c r="DE575" s="122"/>
      <c r="DF575" s="122"/>
      <c r="DG575" s="122"/>
      <c r="DH575" s="122"/>
      <c r="DI575" s="122"/>
      <c r="DJ575" s="122"/>
      <c r="DK575" s="122"/>
      <c r="DL575" s="122"/>
      <c r="DM575" s="122"/>
      <c r="DN575" s="122"/>
      <c r="DO575" s="122"/>
      <c r="DP575" s="122"/>
      <c r="DQ575" s="122"/>
      <c r="DR575" s="122"/>
      <c r="DS575" s="122"/>
      <c r="DT575" s="122"/>
      <c r="DU575" s="122"/>
      <c r="DV575" s="122"/>
      <c r="DW575" s="122"/>
      <c r="DX575" s="122"/>
      <c r="DY575" s="122"/>
      <c r="DZ575" s="122"/>
      <c r="EA575" s="122"/>
      <c r="EB575" s="122"/>
      <c r="EC575" s="122"/>
      <c r="ED575" s="122"/>
      <c r="EE575" s="122"/>
      <c r="EF575" s="122"/>
      <c r="EG575" s="122"/>
      <c r="EH575" s="122"/>
      <c r="EI575" s="122"/>
      <c r="EJ575" s="122"/>
      <c r="EK575" s="122"/>
      <c r="EL575" s="122"/>
    </row>
    <row r="576" spans="1:142" s="6" customFormat="1" x14ac:dyDescent="0.2">
      <c r="A576" s="122"/>
      <c r="B576" s="242"/>
      <c r="C576" s="1"/>
      <c r="D576" s="1"/>
      <c r="E576" s="2"/>
      <c r="F576" s="1"/>
      <c r="G576" s="3"/>
      <c r="H576" s="3"/>
      <c r="I576" s="4"/>
      <c r="J576" s="5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  <c r="AB576" s="122"/>
      <c r="AC576" s="122"/>
      <c r="AD576" s="122"/>
      <c r="AE576" s="122"/>
      <c r="AF576" s="122"/>
      <c r="AG576" s="122"/>
      <c r="AH576" s="122"/>
      <c r="AI576" s="122"/>
      <c r="AJ576" s="122"/>
      <c r="AK576" s="122"/>
      <c r="AL576" s="122"/>
      <c r="AM576" s="122"/>
      <c r="AN576" s="122"/>
      <c r="AO576" s="122"/>
      <c r="AP576" s="122"/>
      <c r="AQ576" s="122"/>
      <c r="AR576" s="122"/>
      <c r="AS576" s="122"/>
      <c r="AT576" s="122"/>
      <c r="AU576" s="122"/>
      <c r="AV576" s="122"/>
      <c r="AW576" s="122"/>
      <c r="AX576" s="122"/>
      <c r="AY576" s="122"/>
      <c r="AZ576" s="122"/>
      <c r="BA576" s="122"/>
      <c r="BB576" s="122"/>
      <c r="BC576" s="122"/>
      <c r="BD576" s="122"/>
      <c r="BE576" s="122"/>
      <c r="BF576" s="122"/>
      <c r="BG576" s="122"/>
      <c r="BH576" s="122"/>
      <c r="BI576" s="122"/>
      <c r="BJ576" s="122"/>
      <c r="BK576" s="122"/>
      <c r="BL576" s="122"/>
      <c r="BM576" s="122"/>
      <c r="BN576" s="122"/>
      <c r="BO576" s="122"/>
      <c r="BP576" s="122"/>
      <c r="BQ576" s="122"/>
      <c r="BR576" s="122"/>
      <c r="BS576" s="122"/>
      <c r="BT576" s="122"/>
      <c r="BU576" s="122"/>
      <c r="BV576" s="122"/>
      <c r="BW576" s="122"/>
      <c r="BX576" s="122"/>
      <c r="BY576" s="122"/>
      <c r="BZ576" s="122"/>
      <c r="CA576" s="122"/>
      <c r="CB576" s="122"/>
      <c r="CC576" s="122"/>
      <c r="CD576" s="122"/>
      <c r="CE576" s="122"/>
      <c r="CF576" s="122"/>
      <c r="CG576" s="122"/>
      <c r="CH576" s="122"/>
      <c r="CI576" s="122"/>
      <c r="CJ576" s="122"/>
      <c r="CK576" s="122"/>
      <c r="CL576" s="122"/>
      <c r="CM576" s="122"/>
      <c r="CN576" s="122"/>
      <c r="CO576" s="122"/>
      <c r="CP576" s="122"/>
      <c r="CQ576" s="122"/>
      <c r="CR576" s="122"/>
      <c r="CS576" s="122"/>
      <c r="CT576" s="122"/>
      <c r="CU576" s="122"/>
      <c r="CV576" s="122"/>
      <c r="CW576" s="122"/>
      <c r="CX576" s="122"/>
      <c r="CY576" s="122"/>
      <c r="CZ576" s="122"/>
      <c r="DA576" s="122"/>
      <c r="DB576" s="122"/>
      <c r="DC576" s="122"/>
      <c r="DD576" s="122"/>
      <c r="DE576" s="122"/>
      <c r="DF576" s="122"/>
      <c r="DG576" s="122"/>
      <c r="DH576" s="122"/>
      <c r="DI576" s="122"/>
      <c r="DJ576" s="122"/>
      <c r="DK576" s="122"/>
      <c r="DL576" s="122"/>
      <c r="DM576" s="122"/>
      <c r="DN576" s="122"/>
      <c r="DO576" s="122"/>
      <c r="DP576" s="122"/>
      <c r="DQ576" s="122"/>
      <c r="DR576" s="122"/>
      <c r="DS576" s="122"/>
      <c r="DT576" s="122"/>
      <c r="DU576" s="122"/>
      <c r="DV576" s="122"/>
      <c r="DW576" s="122"/>
      <c r="DX576" s="122"/>
      <c r="DY576" s="122"/>
      <c r="DZ576" s="122"/>
      <c r="EA576" s="122"/>
      <c r="EB576" s="122"/>
      <c r="EC576" s="122"/>
      <c r="ED576" s="122"/>
      <c r="EE576" s="122"/>
      <c r="EF576" s="122"/>
      <c r="EG576" s="122"/>
      <c r="EH576" s="122"/>
      <c r="EI576" s="122"/>
      <c r="EJ576" s="122"/>
      <c r="EK576" s="122"/>
      <c r="EL576" s="122"/>
    </row>
    <row r="577" spans="1:142" s="6" customFormat="1" x14ac:dyDescent="0.2">
      <c r="A577" s="122"/>
      <c r="B577" s="242"/>
      <c r="C577" s="1"/>
      <c r="D577" s="1"/>
      <c r="E577" s="2"/>
      <c r="F577" s="1"/>
      <c r="G577" s="3"/>
      <c r="H577" s="3"/>
      <c r="I577" s="4"/>
      <c r="J577" s="5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  <c r="AB577" s="122"/>
      <c r="AC577" s="122"/>
      <c r="AD577" s="122"/>
      <c r="AE577" s="122"/>
      <c r="AF577" s="122"/>
      <c r="AG577" s="122"/>
      <c r="AH577" s="122"/>
      <c r="AI577" s="122"/>
      <c r="AJ577" s="122"/>
      <c r="AK577" s="122"/>
      <c r="AL577" s="122"/>
      <c r="AM577" s="122"/>
      <c r="AN577" s="122"/>
      <c r="AO577" s="122"/>
      <c r="AP577" s="122"/>
      <c r="AQ577" s="122"/>
      <c r="AR577" s="122"/>
      <c r="AS577" s="122"/>
      <c r="AT577" s="122"/>
      <c r="AU577" s="122"/>
      <c r="AV577" s="122"/>
      <c r="AW577" s="122"/>
      <c r="AX577" s="122"/>
      <c r="AY577" s="122"/>
      <c r="AZ577" s="122"/>
      <c r="BA577" s="122"/>
      <c r="BB577" s="122"/>
      <c r="BC577" s="122"/>
      <c r="BD577" s="122"/>
      <c r="BE577" s="122"/>
      <c r="BF577" s="122"/>
      <c r="BG577" s="122"/>
      <c r="BH577" s="122"/>
      <c r="BI577" s="122"/>
      <c r="BJ577" s="122"/>
      <c r="BK577" s="122"/>
      <c r="BL577" s="122"/>
      <c r="BM577" s="122"/>
      <c r="BN577" s="122"/>
      <c r="BO577" s="122"/>
      <c r="BP577" s="122"/>
      <c r="BQ577" s="122"/>
      <c r="BR577" s="122"/>
      <c r="BS577" s="122"/>
      <c r="BT577" s="122"/>
      <c r="BU577" s="122"/>
      <c r="BV577" s="122"/>
      <c r="BW577" s="122"/>
      <c r="BX577" s="122"/>
      <c r="BY577" s="122"/>
      <c r="BZ577" s="122"/>
      <c r="CA577" s="122"/>
      <c r="CB577" s="122"/>
      <c r="CC577" s="122"/>
      <c r="CD577" s="122"/>
      <c r="CE577" s="122"/>
      <c r="CF577" s="122"/>
      <c r="CG577" s="122"/>
      <c r="CH577" s="122"/>
      <c r="CI577" s="122"/>
      <c r="CJ577" s="122"/>
      <c r="CK577" s="122"/>
      <c r="CL577" s="122"/>
      <c r="CM577" s="122"/>
      <c r="CN577" s="122"/>
      <c r="CO577" s="122"/>
      <c r="CP577" s="122"/>
      <c r="CQ577" s="122"/>
      <c r="CR577" s="122"/>
      <c r="CS577" s="122"/>
      <c r="CT577" s="122"/>
      <c r="CU577" s="122"/>
      <c r="CV577" s="122"/>
      <c r="CW577" s="122"/>
      <c r="CX577" s="122"/>
      <c r="CY577" s="122"/>
      <c r="CZ577" s="122"/>
      <c r="DA577" s="122"/>
      <c r="DB577" s="122"/>
      <c r="DC577" s="122"/>
      <c r="DD577" s="122"/>
      <c r="DE577" s="122"/>
      <c r="DF577" s="122"/>
      <c r="DG577" s="122"/>
      <c r="DH577" s="122"/>
      <c r="DI577" s="122"/>
      <c r="DJ577" s="122"/>
      <c r="DK577" s="122"/>
      <c r="DL577" s="122"/>
      <c r="DM577" s="122"/>
      <c r="DN577" s="122"/>
      <c r="DO577" s="122"/>
      <c r="DP577" s="122"/>
      <c r="DQ577" s="122"/>
      <c r="DR577" s="122"/>
      <c r="DS577" s="122"/>
      <c r="DT577" s="122"/>
      <c r="DU577" s="122"/>
      <c r="DV577" s="122"/>
      <c r="DW577" s="122"/>
      <c r="DX577" s="122"/>
      <c r="DY577" s="122"/>
      <c r="DZ577" s="122"/>
      <c r="EA577" s="122"/>
      <c r="EB577" s="122"/>
      <c r="EC577" s="122"/>
      <c r="ED577" s="122"/>
      <c r="EE577" s="122"/>
      <c r="EF577" s="122"/>
      <c r="EG577" s="122"/>
      <c r="EH577" s="122"/>
      <c r="EI577" s="122"/>
      <c r="EJ577" s="122"/>
      <c r="EK577" s="122"/>
      <c r="EL577" s="122"/>
    </row>
    <row r="578" spans="1:142" s="6" customFormat="1" x14ac:dyDescent="0.2">
      <c r="A578" s="122"/>
      <c r="B578" s="242"/>
      <c r="C578" s="1"/>
      <c r="D578" s="1"/>
      <c r="E578" s="2"/>
      <c r="F578" s="1"/>
      <c r="G578" s="3"/>
      <c r="H578" s="3"/>
      <c r="I578" s="4"/>
      <c r="J578" s="5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  <c r="AB578" s="122"/>
      <c r="AC578" s="122"/>
      <c r="AD578" s="122"/>
      <c r="AE578" s="122"/>
      <c r="AF578" s="122"/>
      <c r="AG578" s="122"/>
      <c r="AH578" s="122"/>
      <c r="AI578" s="122"/>
      <c r="AJ578" s="122"/>
      <c r="AK578" s="122"/>
      <c r="AL578" s="122"/>
      <c r="AM578" s="122"/>
      <c r="AN578" s="122"/>
      <c r="AO578" s="122"/>
      <c r="AP578" s="122"/>
      <c r="AQ578" s="122"/>
      <c r="AR578" s="122"/>
      <c r="AS578" s="122"/>
      <c r="AT578" s="122"/>
      <c r="AU578" s="122"/>
      <c r="AV578" s="122"/>
      <c r="AW578" s="122"/>
      <c r="AX578" s="122"/>
      <c r="AY578" s="122"/>
      <c r="AZ578" s="122"/>
      <c r="BA578" s="122"/>
      <c r="BB578" s="122"/>
      <c r="BC578" s="122"/>
      <c r="BD578" s="122"/>
      <c r="BE578" s="122"/>
      <c r="BF578" s="122"/>
      <c r="BG578" s="122"/>
      <c r="BH578" s="122"/>
      <c r="BI578" s="122"/>
      <c r="BJ578" s="122"/>
      <c r="BK578" s="122"/>
      <c r="BL578" s="122"/>
      <c r="BM578" s="122"/>
      <c r="BN578" s="122"/>
      <c r="BO578" s="122"/>
      <c r="BP578" s="122"/>
      <c r="BQ578" s="122"/>
      <c r="BR578" s="122"/>
      <c r="BS578" s="122"/>
      <c r="BT578" s="122"/>
      <c r="BU578" s="122"/>
      <c r="BV578" s="122"/>
      <c r="BW578" s="122"/>
      <c r="BX578" s="122"/>
      <c r="BY578" s="122"/>
      <c r="BZ578" s="122"/>
      <c r="CA578" s="122"/>
      <c r="CB578" s="122"/>
      <c r="CC578" s="122"/>
      <c r="CD578" s="122"/>
      <c r="CE578" s="122"/>
      <c r="CF578" s="122"/>
      <c r="CG578" s="122"/>
      <c r="CH578" s="122"/>
      <c r="CI578" s="122"/>
      <c r="CJ578" s="122"/>
      <c r="CK578" s="122"/>
      <c r="CL578" s="122"/>
      <c r="CM578" s="122"/>
      <c r="CN578" s="122"/>
      <c r="CO578" s="122"/>
      <c r="CP578" s="122"/>
      <c r="CQ578" s="122"/>
      <c r="CR578" s="122"/>
      <c r="CS578" s="122"/>
      <c r="CT578" s="122"/>
      <c r="CU578" s="122"/>
      <c r="CV578" s="122"/>
      <c r="CW578" s="122"/>
      <c r="CX578" s="122"/>
      <c r="CY578" s="122"/>
      <c r="CZ578" s="122"/>
      <c r="DA578" s="122"/>
      <c r="DB578" s="122"/>
      <c r="DC578" s="122"/>
      <c r="DD578" s="122"/>
      <c r="DE578" s="122"/>
      <c r="DF578" s="122"/>
      <c r="DG578" s="122"/>
      <c r="DH578" s="122"/>
      <c r="DI578" s="122"/>
      <c r="DJ578" s="122"/>
      <c r="DK578" s="122"/>
      <c r="DL578" s="122"/>
      <c r="DM578" s="122"/>
      <c r="DN578" s="122"/>
      <c r="DO578" s="122"/>
      <c r="DP578" s="122"/>
      <c r="DQ578" s="122"/>
      <c r="DR578" s="122"/>
      <c r="DS578" s="122"/>
      <c r="DT578" s="122"/>
      <c r="DU578" s="122"/>
      <c r="DV578" s="122"/>
      <c r="DW578" s="122"/>
      <c r="DX578" s="122"/>
      <c r="DY578" s="122"/>
      <c r="DZ578" s="122"/>
      <c r="EA578" s="122"/>
      <c r="EB578" s="122"/>
      <c r="EC578" s="122"/>
      <c r="ED578" s="122"/>
      <c r="EE578" s="122"/>
      <c r="EF578" s="122"/>
      <c r="EG578" s="122"/>
      <c r="EH578" s="122"/>
      <c r="EI578" s="122"/>
      <c r="EJ578" s="122"/>
      <c r="EK578" s="122"/>
      <c r="EL578" s="122"/>
    </row>
    <row r="579" spans="1:142" s="6" customFormat="1" x14ac:dyDescent="0.2">
      <c r="A579" s="122"/>
      <c r="B579" s="242"/>
      <c r="C579" s="1"/>
      <c r="D579" s="1"/>
      <c r="E579" s="2"/>
      <c r="F579" s="1"/>
      <c r="G579" s="3"/>
      <c r="H579" s="3"/>
      <c r="I579" s="4"/>
      <c r="J579" s="5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  <c r="AB579" s="122"/>
      <c r="AC579" s="122"/>
      <c r="AD579" s="122"/>
      <c r="AE579" s="122"/>
      <c r="AF579" s="122"/>
      <c r="AG579" s="122"/>
      <c r="AH579" s="122"/>
      <c r="AI579" s="122"/>
      <c r="AJ579" s="122"/>
      <c r="AK579" s="122"/>
      <c r="AL579" s="122"/>
      <c r="AM579" s="122"/>
      <c r="AN579" s="122"/>
      <c r="AO579" s="122"/>
      <c r="AP579" s="122"/>
      <c r="AQ579" s="122"/>
      <c r="AR579" s="122"/>
      <c r="AS579" s="122"/>
      <c r="AT579" s="122"/>
      <c r="AU579" s="122"/>
      <c r="AV579" s="122"/>
      <c r="AW579" s="122"/>
      <c r="AX579" s="122"/>
      <c r="AY579" s="122"/>
      <c r="AZ579" s="122"/>
      <c r="BA579" s="122"/>
      <c r="BB579" s="122"/>
      <c r="BC579" s="122"/>
      <c r="BD579" s="122"/>
      <c r="BE579" s="122"/>
      <c r="BF579" s="122"/>
      <c r="BG579" s="122"/>
      <c r="BH579" s="122"/>
      <c r="BI579" s="122"/>
      <c r="BJ579" s="122"/>
      <c r="BK579" s="122"/>
      <c r="BL579" s="122"/>
      <c r="BM579" s="122"/>
      <c r="BN579" s="122"/>
      <c r="BO579" s="122"/>
      <c r="BP579" s="122"/>
      <c r="BQ579" s="122"/>
      <c r="BR579" s="122"/>
      <c r="BS579" s="122"/>
      <c r="BT579" s="122"/>
      <c r="BU579" s="122"/>
      <c r="BV579" s="122"/>
      <c r="BW579" s="122"/>
      <c r="BX579" s="122"/>
      <c r="BY579" s="122"/>
      <c r="BZ579" s="122"/>
      <c r="CA579" s="122"/>
      <c r="CB579" s="122"/>
      <c r="CC579" s="122"/>
      <c r="CD579" s="122"/>
      <c r="CE579" s="122"/>
      <c r="CF579" s="122"/>
      <c r="CG579" s="122"/>
      <c r="CH579" s="122"/>
      <c r="CI579" s="122"/>
      <c r="CJ579" s="122"/>
      <c r="CK579" s="122"/>
      <c r="CL579" s="122"/>
      <c r="CM579" s="122"/>
      <c r="CN579" s="122"/>
      <c r="CO579" s="122"/>
      <c r="CP579" s="122"/>
      <c r="CQ579" s="122"/>
      <c r="CR579" s="122"/>
      <c r="CS579" s="122"/>
      <c r="CT579" s="122"/>
      <c r="CU579" s="122"/>
      <c r="CV579" s="122"/>
      <c r="CW579" s="122"/>
      <c r="CX579" s="122"/>
      <c r="CY579" s="122"/>
      <c r="CZ579" s="122"/>
      <c r="DA579" s="122"/>
      <c r="DB579" s="122"/>
      <c r="DC579" s="122"/>
      <c r="DD579" s="122"/>
      <c r="DE579" s="122"/>
      <c r="DF579" s="122"/>
      <c r="DG579" s="122"/>
      <c r="DH579" s="122"/>
      <c r="DI579" s="122"/>
      <c r="DJ579" s="122"/>
      <c r="DK579" s="122"/>
      <c r="DL579" s="122"/>
      <c r="DM579" s="122"/>
      <c r="DN579" s="122"/>
      <c r="DO579" s="122"/>
      <c r="DP579" s="122"/>
      <c r="DQ579" s="122"/>
      <c r="DR579" s="122"/>
      <c r="DS579" s="122"/>
      <c r="DT579" s="122"/>
      <c r="DU579" s="122"/>
      <c r="DV579" s="122"/>
      <c r="DW579" s="122"/>
      <c r="DX579" s="122"/>
      <c r="DY579" s="122"/>
      <c r="DZ579" s="122"/>
      <c r="EA579" s="122"/>
      <c r="EB579" s="122"/>
      <c r="EC579" s="122"/>
      <c r="ED579" s="122"/>
      <c r="EE579" s="122"/>
      <c r="EF579" s="122"/>
      <c r="EG579" s="122"/>
      <c r="EH579" s="122"/>
      <c r="EI579" s="122"/>
      <c r="EJ579" s="122"/>
      <c r="EK579" s="122"/>
      <c r="EL579" s="122"/>
    </row>
  </sheetData>
  <sheetProtection selectLockedCells="1" selectUnlockedCells="1"/>
  <autoFilter ref="C13:L542" xr:uid="{00000000-0009-0000-0000-000002000000}">
    <filterColumn colId="9">
      <colorFilter dxfId="5405"/>
    </filterColumn>
  </autoFilter>
  <mergeCells count="6">
    <mergeCell ref="H11:I11"/>
    <mergeCell ref="F1:K1"/>
    <mergeCell ref="F2:K2"/>
    <mergeCell ref="F3:K3"/>
    <mergeCell ref="H7:I7"/>
    <mergeCell ref="H9:I9"/>
  </mergeCells>
  <printOptions horizontalCentered="1"/>
  <pageMargins left="0.23622047244094491" right="0.23622047244094491" top="0.55118110236220474" bottom="0.55118110236220474" header="0.51181102362204722" footer="0.31496062992125984"/>
  <pageSetup paperSize="9" scale="90" firstPageNumber="0" fitToHeight="0" orientation="landscape"/>
  <headerFooter alignWithMargins="0">
    <oddFooter>&amp;R&amp;9PÁG. &amp;P/&amp;N</oddFooter>
  </headerFooter>
  <rowBreaks count="1" manualBreakCount="1">
    <brk id="174" min="2" max="10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O498"/>
  <sheetViews>
    <sheetView workbookViewId="0">
      <selection activeCell="M12" sqref="M12"/>
    </sheetView>
  </sheetViews>
  <sheetFormatPr defaultColWidth="11.42578125" defaultRowHeight="12.75" x14ac:dyDescent="0.2"/>
  <cols>
    <col min="1" max="1" width="8.85546875" customWidth="1"/>
    <col min="2" max="2" width="8.140625" bestFit="1" customWidth="1"/>
    <col min="3" max="3" width="12.85546875" bestFit="1" customWidth="1"/>
    <col min="4" max="4" width="16.28515625" bestFit="1" customWidth="1"/>
    <col min="5" max="5" width="55.140625" customWidth="1"/>
    <col min="6" max="6" width="7.140625" bestFit="1" customWidth="1"/>
    <col min="7" max="7" width="9.140625" bestFit="1" customWidth="1"/>
    <col min="8" max="8" width="10.140625" bestFit="1" customWidth="1"/>
    <col min="9" max="9" width="15.85546875" bestFit="1" customWidth="1"/>
    <col min="10" max="10" width="7.28515625" bestFit="1" customWidth="1"/>
    <col min="11" max="11" width="8.85546875" customWidth="1"/>
    <col min="12" max="12" width="0" hidden="1" customWidth="1"/>
    <col min="13" max="13" width="18.42578125" style="242" customWidth="1"/>
    <col min="14" max="256" width="8.85546875" customWidth="1"/>
  </cols>
  <sheetData>
    <row r="1" spans="1:15" x14ac:dyDescent="0.2">
      <c r="M1" s="242">
        <v>0.5</v>
      </c>
    </row>
    <row r="2" spans="1:15" ht="25.5" x14ac:dyDescent="0.2">
      <c r="A2">
        <v>1</v>
      </c>
      <c r="B2" s="341" t="s">
        <v>1031</v>
      </c>
      <c r="C2" s="342" t="s">
        <v>86</v>
      </c>
      <c r="D2" s="343" t="s">
        <v>1005</v>
      </c>
      <c r="E2" s="344" t="s">
        <v>1229</v>
      </c>
      <c r="F2" s="345" t="s">
        <v>1195</v>
      </c>
      <c r="G2" s="346">
        <v>599.74</v>
      </c>
      <c r="H2" s="347">
        <v>4703.42</v>
      </c>
      <c r="I2" s="348">
        <v>2820829.11</v>
      </c>
      <c r="J2" s="349">
        <v>0.10788081431967371</v>
      </c>
      <c r="K2" s="384">
        <f>J2</f>
        <v>0.10788081431967371</v>
      </c>
      <c r="M2" s="404">
        <f>$M$1*G2</f>
        <v>299.87</v>
      </c>
      <c r="N2">
        <v>497</v>
      </c>
      <c r="O2" t="s">
        <v>1569</v>
      </c>
    </row>
    <row r="3" spans="1:15" ht="25.5" x14ac:dyDescent="0.2">
      <c r="A3">
        <v>2</v>
      </c>
      <c r="B3" s="350" t="s">
        <v>1155</v>
      </c>
      <c r="C3" s="351" t="s">
        <v>863</v>
      </c>
      <c r="D3" s="343" t="s">
        <v>1085</v>
      </c>
      <c r="E3" s="344" t="s">
        <v>1495</v>
      </c>
      <c r="F3" s="345" t="s">
        <v>5</v>
      </c>
      <c r="G3" s="346">
        <v>3036.91</v>
      </c>
      <c r="H3" s="347">
        <v>694.37</v>
      </c>
      <c r="I3" s="348">
        <v>2108739.2000000002</v>
      </c>
      <c r="J3" s="349">
        <v>8.0647388839452702E-2</v>
      </c>
      <c r="K3" s="384">
        <f>J3+K2</f>
        <v>0.18852820315912641</v>
      </c>
      <c r="L3" t="s">
        <v>1572</v>
      </c>
      <c r="M3" s="404">
        <f t="shared" ref="M3:M66" si="0">$M$1*G3</f>
        <v>1518.4549999999999</v>
      </c>
      <c r="N3">
        <v>72</v>
      </c>
      <c r="O3" t="s">
        <v>1570</v>
      </c>
    </row>
    <row r="4" spans="1:15" ht="25.5" x14ac:dyDescent="0.2">
      <c r="A4">
        <v>3</v>
      </c>
      <c r="B4" s="352" t="s">
        <v>142</v>
      </c>
      <c r="C4" s="353" t="s">
        <v>143</v>
      </c>
      <c r="D4" s="343" t="s">
        <v>1005</v>
      </c>
      <c r="E4" s="344" t="s">
        <v>1272</v>
      </c>
      <c r="F4" s="345" t="s">
        <v>838</v>
      </c>
      <c r="G4" s="354">
        <v>47350.55</v>
      </c>
      <c r="H4" s="347">
        <v>21.96</v>
      </c>
      <c r="I4" s="348">
        <v>1039818.08</v>
      </c>
      <c r="J4" s="355">
        <v>3.9767180796967748E-2</v>
      </c>
      <c r="K4" s="384">
        <f t="shared" ref="K4:K67" si="1">J4+K3</f>
        <v>0.22829538395609417</v>
      </c>
      <c r="L4" t="s">
        <v>1571</v>
      </c>
      <c r="M4" s="404">
        <f t="shared" si="0"/>
        <v>23675.275000000001</v>
      </c>
    </row>
    <row r="5" spans="1:15" ht="38.25" x14ac:dyDescent="0.2">
      <c r="A5">
        <v>4</v>
      </c>
      <c r="B5" s="352" t="s">
        <v>1006</v>
      </c>
      <c r="C5" s="356" t="s">
        <v>832</v>
      </c>
      <c r="D5" s="343" t="s">
        <v>1085</v>
      </c>
      <c r="E5" s="344" t="s">
        <v>1193</v>
      </c>
      <c r="F5" s="345" t="s">
        <v>32</v>
      </c>
      <c r="G5" s="354">
        <v>1305.92</v>
      </c>
      <c r="H5" s="347">
        <v>446.22</v>
      </c>
      <c r="I5" s="348">
        <v>582727.62</v>
      </c>
      <c r="J5" s="355">
        <v>2.2286047016923112E-2</v>
      </c>
      <c r="K5" s="384">
        <f t="shared" si="1"/>
        <v>0.25058143097301727</v>
      </c>
      <c r="M5" s="242">
        <f t="shared" si="0"/>
        <v>652.96</v>
      </c>
    </row>
    <row r="6" spans="1:15" ht="25.5" x14ac:dyDescent="0.2">
      <c r="A6">
        <v>5</v>
      </c>
      <c r="B6" s="357" t="s">
        <v>766</v>
      </c>
      <c r="C6" s="358" t="s">
        <v>541</v>
      </c>
      <c r="D6" s="343" t="s">
        <v>1005</v>
      </c>
      <c r="E6" s="344" t="s">
        <v>1271</v>
      </c>
      <c r="F6" s="345" t="s">
        <v>26</v>
      </c>
      <c r="G6" s="354">
        <v>340.88</v>
      </c>
      <c r="H6" s="347">
        <v>1600.65</v>
      </c>
      <c r="I6" s="348">
        <v>545629.56999999995</v>
      </c>
      <c r="J6" s="355">
        <v>2.0867255701460554E-2</v>
      </c>
      <c r="K6" s="384">
        <f t="shared" si="1"/>
        <v>0.2714486866744778</v>
      </c>
      <c r="L6" t="s">
        <v>1571</v>
      </c>
      <c r="M6" s="242">
        <f t="shared" si="0"/>
        <v>170.44</v>
      </c>
    </row>
    <row r="7" spans="1:15" x14ac:dyDescent="0.2">
      <c r="A7">
        <v>6</v>
      </c>
      <c r="B7" s="359" t="s">
        <v>77</v>
      </c>
      <c r="C7" s="360" t="s">
        <v>582</v>
      </c>
      <c r="D7" s="343" t="s">
        <v>1005</v>
      </c>
      <c r="E7" s="344" t="s">
        <v>1222</v>
      </c>
      <c r="F7" s="345" t="s">
        <v>26</v>
      </c>
      <c r="G7" s="354">
        <v>6041.28</v>
      </c>
      <c r="H7" s="347">
        <v>86.59</v>
      </c>
      <c r="I7" s="348">
        <v>523114.44</v>
      </c>
      <c r="J7" s="355">
        <v>2.0006178881775683E-2</v>
      </c>
      <c r="K7" s="384">
        <f t="shared" si="1"/>
        <v>0.2914548655562535</v>
      </c>
      <c r="M7" s="404">
        <f t="shared" si="0"/>
        <v>3020.64</v>
      </c>
    </row>
    <row r="8" spans="1:15" x14ac:dyDescent="0.2">
      <c r="A8">
        <v>7</v>
      </c>
      <c r="B8" s="357" t="s">
        <v>465</v>
      </c>
      <c r="C8" s="361" t="s">
        <v>467</v>
      </c>
      <c r="D8" s="343" t="s">
        <v>1005</v>
      </c>
      <c r="E8" s="344" t="s">
        <v>1501</v>
      </c>
      <c r="F8" s="345" t="s">
        <v>1082</v>
      </c>
      <c r="G8" s="354">
        <v>3879.68</v>
      </c>
      <c r="H8" s="347">
        <v>132.96</v>
      </c>
      <c r="I8" s="348">
        <v>515842.25</v>
      </c>
      <c r="J8" s="355">
        <v>1.9728058602774667E-2</v>
      </c>
      <c r="K8" s="384">
        <f t="shared" si="1"/>
        <v>0.31118292415902815</v>
      </c>
      <c r="M8" s="242">
        <f t="shared" si="0"/>
        <v>1939.84</v>
      </c>
    </row>
    <row r="9" spans="1:15" ht="25.5" x14ac:dyDescent="0.2">
      <c r="A9">
        <v>8</v>
      </c>
      <c r="B9" s="341" t="s">
        <v>1033</v>
      </c>
      <c r="C9" s="360" t="s">
        <v>88</v>
      </c>
      <c r="D9" s="343" t="s">
        <v>1005</v>
      </c>
      <c r="E9" s="344" t="s">
        <v>1231</v>
      </c>
      <c r="F9" s="345" t="s">
        <v>1082</v>
      </c>
      <c r="G9" s="354">
        <v>2157.7399999999998</v>
      </c>
      <c r="H9" s="347">
        <v>237.2</v>
      </c>
      <c r="I9" s="348">
        <v>511815.93</v>
      </c>
      <c r="J9" s="355">
        <v>1.957407455646298E-2</v>
      </c>
      <c r="K9" s="384">
        <f t="shared" si="1"/>
        <v>0.33075699871549114</v>
      </c>
      <c r="L9" t="s">
        <v>1571</v>
      </c>
      <c r="M9" s="404">
        <f t="shared" si="0"/>
        <v>1078.8699999999999</v>
      </c>
    </row>
    <row r="10" spans="1:15" x14ac:dyDescent="0.2">
      <c r="A10">
        <v>9</v>
      </c>
      <c r="B10" s="362" t="s">
        <v>127</v>
      </c>
      <c r="C10" s="358" t="s">
        <v>788</v>
      </c>
      <c r="D10" s="343" t="s">
        <v>1005</v>
      </c>
      <c r="E10" s="344" t="s">
        <v>1259</v>
      </c>
      <c r="F10" s="345" t="s">
        <v>173</v>
      </c>
      <c r="G10" s="354">
        <v>194</v>
      </c>
      <c r="H10" s="347">
        <v>2432.02</v>
      </c>
      <c r="I10" s="348">
        <v>471811.88</v>
      </c>
      <c r="J10" s="355">
        <v>1.8044145120189918E-2</v>
      </c>
      <c r="K10" s="384">
        <f t="shared" si="1"/>
        <v>0.34880114383568106</v>
      </c>
      <c r="M10" s="242">
        <f t="shared" si="0"/>
        <v>97</v>
      </c>
    </row>
    <row r="11" spans="1:15" x14ac:dyDescent="0.2">
      <c r="A11">
        <v>10</v>
      </c>
      <c r="B11" s="352" t="s">
        <v>23</v>
      </c>
      <c r="C11" s="363" t="s">
        <v>24</v>
      </c>
      <c r="D11" s="343">
        <v>1</v>
      </c>
      <c r="E11" s="344" t="s">
        <v>940</v>
      </c>
      <c r="F11" s="345" t="s">
        <v>958</v>
      </c>
      <c r="G11" s="364">
        <v>1</v>
      </c>
      <c r="H11" s="347">
        <v>445764.10000000003</v>
      </c>
      <c r="I11" s="348">
        <v>445764.1</v>
      </c>
      <c r="J11" s="355">
        <v>1.7047964349203863E-2</v>
      </c>
      <c r="K11" s="384">
        <f t="shared" si="1"/>
        <v>0.36584910818488492</v>
      </c>
      <c r="M11" s="242">
        <f t="shared" si="0"/>
        <v>0.5</v>
      </c>
    </row>
    <row r="12" spans="1:15" ht="25.5" x14ac:dyDescent="0.2">
      <c r="A12">
        <v>11</v>
      </c>
      <c r="B12" s="357" t="s">
        <v>1059</v>
      </c>
      <c r="C12" s="358" t="s">
        <v>864</v>
      </c>
      <c r="D12" s="343" t="s">
        <v>1085</v>
      </c>
      <c r="E12" s="344" t="s">
        <v>1278</v>
      </c>
      <c r="F12" s="345" t="s">
        <v>5</v>
      </c>
      <c r="G12" s="354">
        <v>750</v>
      </c>
      <c r="H12" s="347">
        <v>534.51</v>
      </c>
      <c r="I12" s="348">
        <v>400882.5</v>
      </c>
      <c r="J12" s="355">
        <v>1.5331496116936554E-2</v>
      </c>
      <c r="K12" s="384">
        <f t="shared" si="1"/>
        <v>0.38118060430182149</v>
      </c>
      <c r="M12" s="404">
        <f t="shared" si="0"/>
        <v>375</v>
      </c>
    </row>
    <row r="13" spans="1:15" x14ac:dyDescent="0.2">
      <c r="A13">
        <v>12</v>
      </c>
      <c r="B13" s="357" t="s">
        <v>460</v>
      </c>
      <c r="C13" s="361" t="s">
        <v>461</v>
      </c>
      <c r="D13" s="343" t="s">
        <v>1005</v>
      </c>
      <c r="E13" s="344" t="s">
        <v>1498</v>
      </c>
      <c r="F13" s="345" t="s">
        <v>1082</v>
      </c>
      <c r="G13" s="354">
        <v>2553.8200000000002</v>
      </c>
      <c r="H13" s="347">
        <v>141.47</v>
      </c>
      <c r="I13" s="348">
        <v>361288.92</v>
      </c>
      <c r="J13" s="355">
        <v>1.3817264844617066E-2</v>
      </c>
      <c r="K13" s="384">
        <f t="shared" si="1"/>
        <v>0.39499786914643853</v>
      </c>
      <c r="M13" s="242">
        <f t="shared" si="0"/>
        <v>1276.9100000000001</v>
      </c>
    </row>
    <row r="14" spans="1:15" x14ac:dyDescent="0.2">
      <c r="A14">
        <v>13</v>
      </c>
      <c r="B14" s="359" t="s">
        <v>79</v>
      </c>
      <c r="C14" s="360" t="s">
        <v>75</v>
      </c>
      <c r="D14" s="343" t="s">
        <v>1005</v>
      </c>
      <c r="E14" s="344" t="s">
        <v>1215</v>
      </c>
      <c r="F14" s="345" t="s">
        <v>838</v>
      </c>
      <c r="G14" s="354">
        <v>33118.35</v>
      </c>
      <c r="H14" s="347">
        <v>10.84</v>
      </c>
      <c r="I14" s="348">
        <v>359002.91</v>
      </c>
      <c r="J14" s="355">
        <v>1.3729837846835227E-2</v>
      </c>
      <c r="K14" s="384">
        <f t="shared" si="1"/>
        <v>0.40872770699327376</v>
      </c>
      <c r="M14" s="242">
        <f t="shared" si="0"/>
        <v>16559.174999999999</v>
      </c>
    </row>
    <row r="15" spans="1:15" x14ac:dyDescent="0.2">
      <c r="A15">
        <v>14</v>
      </c>
      <c r="B15" s="357" t="s">
        <v>453</v>
      </c>
      <c r="C15" s="361" t="s">
        <v>59</v>
      </c>
      <c r="D15" s="343" t="s">
        <v>1005</v>
      </c>
      <c r="E15" s="344" t="s">
        <v>1213</v>
      </c>
      <c r="F15" s="345" t="s">
        <v>1082</v>
      </c>
      <c r="G15" s="354">
        <v>2695.15</v>
      </c>
      <c r="H15" s="347">
        <v>130.72999999999999</v>
      </c>
      <c r="I15" s="348">
        <v>352336.96</v>
      </c>
      <c r="J15" s="355">
        <v>1.3474902830862485E-2</v>
      </c>
      <c r="K15" s="384">
        <f t="shared" si="1"/>
        <v>0.42220260982413627</v>
      </c>
      <c r="M15" s="242">
        <f t="shared" si="0"/>
        <v>1347.575</v>
      </c>
    </row>
    <row r="16" spans="1:15" x14ac:dyDescent="0.2">
      <c r="A16">
        <v>15</v>
      </c>
      <c r="B16" s="357" t="s">
        <v>483</v>
      </c>
      <c r="C16" s="361" t="s">
        <v>484</v>
      </c>
      <c r="D16" s="343" t="s">
        <v>1005</v>
      </c>
      <c r="E16" s="344" t="s">
        <v>1515</v>
      </c>
      <c r="F16" s="345" t="s">
        <v>1082</v>
      </c>
      <c r="G16" s="354">
        <v>7602.23</v>
      </c>
      <c r="H16" s="347">
        <v>45.05</v>
      </c>
      <c r="I16" s="348">
        <v>342480.46</v>
      </c>
      <c r="J16" s="355">
        <v>1.309794726039836E-2</v>
      </c>
      <c r="K16" s="384">
        <f t="shared" si="1"/>
        <v>0.43530055708453463</v>
      </c>
      <c r="M16" s="242">
        <f t="shared" si="0"/>
        <v>3801.1149999999998</v>
      </c>
    </row>
    <row r="17" spans="1:13" x14ac:dyDescent="0.2">
      <c r="A17">
        <v>16</v>
      </c>
      <c r="B17" s="341" t="s">
        <v>94</v>
      </c>
      <c r="C17" s="360" t="s">
        <v>95</v>
      </c>
      <c r="D17" s="343" t="s">
        <v>1005</v>
      </c>
      <c r="E17" s="344" t="s">
        <v>1237</v>
      </c>
      <c r="F17" s="345" t="s">
        <v>1082</v>
      </c>
      <c r="G17" s="354">
        <v>4859.6499999999996</v>
      </c>
      <c r="H17" s="347">
        <v>69.84</v>
      </c>
      <c r="I17" s="348">
        <v>339397.96</v>
      </c>
      <c r="J17" s="355">
        <v>1.2980059009400979E-2</v>
      </c>
      <c r="K17" s="384">
        <f t="shared" si="1"/>
        <v>0.4482806160939356</v>
      </c>
      <c r="M17" s="242">
        <f t="shared" si="0"/>
        <v>2429.8249999999998</v>
      </c>
    </row>
    <row r="18" spans="1:13" x14ac:dyDescent="0.2">
      <c r="A18">
        <v>17</v>
      </c>
      <c r="B18" s="359" t="s">
        <v>85</v>
      </c>
      <c r="C18" s="360" t="s">
        <v>75</v>
      </c>
      <c r="D18" s="343" t="s">
        <v>1005</v>
      </c>
      <c r="E18" s="344" t="s">
        <v>1215</v>
      </c>
      <c r="F18" s="345" t="s">
        <v>838</v>
      </c>
      <c r="G18" s="354">
        <v>30933.1</v>
      </c>
      <c r="H18" s="347">
        <v>10.84</v>
      </c>
      <c r="I18" s="348">
        <v>335314.8</v>
      </c>
      <c r="J18" s="355">
        <v>1.2823901153458574E-2</v>
      </c>
      <c r="K18" s="384">
        <f t="shared" si="1"/>
        <v>0.46110451724739415</v>
      </c>
      <c r="M18" s="242">
        <f t="shared" si="0"/>
        <v>15466.55</v>
      </c>
    </row>
    <row r="19" spans="1:13" ht="38.25" x14ac:dyDescent="0.2">
      <c r="A19">
        <v>18</v>
      </c>
      <c r="B19" s="352" t="s">
        <v>147</v>
      </c>
      <c r="C19" s="360" t="s">
        <v>979</v>
      </c>
      <c r="D19" s="343" t="s">
        <v>1005</v>
      </c>
      <c r="E19" s="344" t="s">
        <v>1283</v>
      </c>
      <c r="F19" s="345" t="s">
        <v>1082</v>
      </c>
      <c r="G19" s="354">
        <v>2153.9</v>
      </c>
      <c r="H19" s="347">
        <v>153.16999999999999</v>
      </c>
      <c r="I19" s="348">
        <v>329912.86</v>
      </c>
      <c r="J19" s="355">
        <v>1.2617307395602035E-2</v>
      </c>
      <c r="K19" s="384">
        <f t="shared" si="1"/>
        <v>0.47372182464299617</v>
      </c>
      <c r="M19" s="242">
        <f t="shared" si="0"/>
        <v>1076.95</v>
      </c>
    </row>
    <row r="20" spans="1:13" ht="25.5" x14ac:dyDescent="0.2">
      <c r="A20">
        <v>19</v>
      </c>
      <c r="B20" s="341" t="s">
        <v>1034</v>
      </c>
      <c r="C20" s="360" t="s">
        <v>89</v>
      </c>
      <c r="D20" s="343" t="s">
        <v>1005</v>
      </c>
      <c r="E20" s="344" t="s">
        <v>1232</v>
      </c>
      <c r="F20" s="345" t="s">
        <v>1082</v>
      </c>
      <c r="G20" s="354">
        <v>1377.03</v>
      </c>
      <c r="H20" s="347">
        <v>239.46</v>
      </c>
      <c r="I20" s="348">
        <v>329743.59999999998</v>
      </c>
      <c r="J20" s="355">
        <v>1.2610834154608095E-2</v>
      </c>
      <c r="K20" s="384">
        <f t="shared" si="1"/>
        <v>0.48633265879760429</v>
      </c>
      <c r="M20" s="242">
        <f t="shared" si="0"/>
        <v>688.51499999999999</v>
      </c>
    </row>
    <row r="21" spans="1:13" ht="25.5" x14ac:dyDescent="0.2">
      <c r="A21">
        <v>20</v>
      </c>
      <c r="B21" s="357" t="s">
        <v>631</v>
      </c>
      <c r="C21" s="358" t="s">
        <v>143</v>
      </c>
      <c r="D21" s="343" t="s">
        <v>1005</v>
      </c>
      <c r="E21" s="344" t="s">
        <v>1272</v>
      </c>
      <c r="F21" s="345" t="s">
        <v>838</v>
      </c>
      <c r="G21" s="354">
        <v>14484.66</v>
      </c>
      <c r="H21" s="347">
        <v>21.96</v>
      </c>
      <c r="I21" s="348">
        <v>318083.13</v>
      </c>
      <c r="J21" s="355">
        <v>1.2164886899423211E-2</v>
      </c>
      <c r="K21" s="384">
        <f t="shared" si="1"/>
        <v>0.49849754569702748</v>
      </c>
      <c r="M21" s="242">
        <f t="shared" si="0"/>
        <v>7242.33</v>
      </c>
    </row>
    <row r="22" spans="1:13" x14ac:dyDescent="0.2">
      <c r="A22">
        <v>21</v>
      </c>
      <c r="B22" s="350" t="s">
        <v>592</v>
      </c>
      <c r="C22" s="361" t="s">
        <v>867</v>
      </c>
      <c r="D22" s="343" t="s">
        <v>1085</v>
      </c>
      <c r="E22" s="344" t="s">
        <v>1492</v>
      </c>
      <c r="F22" s="345" t="s">
        <v>5</v>
      </c>
      <c r="G22" s="354">
        <v>377.41</v>
      </c>
      <c r="H22" s="347">
        <v>799.38</v>
      </c>
      <c r="I22" s="348">
        <v>301694.01</v>
      </c>
      <c r="J22" s="355">
        <v>1.1538095433993796E-2</v>
      </c>
      <c r="K22" s="384">
        <f t="shared" si="1"/>
        <v>0.51003564113102129</v>
      </c>
      <c r="M22" s="242">
        <f t="shared" si="0"/>
        <v>188.70500000000001</v>
      </c>
    </row>
    <row r="23" spans="1:13" ht="25.5" x14ac:dyDescent="0.2">
      <c r="A23">
        <v>22</v>
      </c>
      <c r="B23" s="357" t="s">
        <v>139</v>
      </c>
      <c r="C23" s="358" t="s">
        <v>630</v>
      </c>
      <c r="D23" s="343" t="s">
        <v>1005</v>
      </c>
      <c r="E23" s="344" t="s">
        <v>1267</v>
      </c>
      <c r="F23" s="345" t="s">
        <v>1082</v>
      </c>
      <c r="G23" s="354">
        <v>625.32000000000005</v>
      </c>
      <c r="H23" s="347">
        <v>476.43</v>
      </c>
      <c r="I23" s="348">
        <v>297921.21000000002</v>
      </c>
      <c r="J23" s="355">
        <v>1.1393807098758464E-2</v>
      </c>
      <c r="K23" s="384">
        <f t="shared" si="1"/>
        <v>0.52142944822977977</v>
      </c>
      <c r="M23" s="242">
        <f t="shared" si="0"/>
        <v>312.66000000000003</v>
      </c>
    </row>
    <row r="24" spans="1:13" x14ac:dyDescent="0.2">
      <c r="A24">
        <v>23</v>
      </c>
      <c r="B24" s="350" t="s">
        <v>745</v>
      </c>
      <c r="C24" s="361" t="s">
        <v>440</v>
      </c>
      <c r="D24" s="365" t="s">
        <v>1005</v>
      </c>
      <c r="E24" s="366" t="s">
        <v>1488</v>
      </c>
      <c r="F24" s="367" t="s">
        <v>1082</v>
      </c>
      <c r="G24" s="368">
        <v>7692.28</v>
      </c>
      <c r="H24" s="347">
        <v>38.08</v>
      </c>
      <c r="I24" s="348">
        <v>292922.02</v>
      </c>
      <c r="J24" s="369">
        <v>1.1202616258368004E-2</v>
      </c>
      <c r="K24" s="384">
        <f t="shared" si="1"/>
        <v>0.53263206448814782</v>
      </c>
      <c r="M24" s="242">
        <f t="shared" si="0"/>
        <v>3846.14</v>
      </c>
    </row>
    <row r="25" spans="1:13" ht="25.5" x14ac:dyDescent="0.2">
      <c r="A25">
        <v>24</v>
      </c>
      <c r="B25" s="357" t="s">
        <v>134</v>
      </c>
      <c r="C25" s="351" t="s">
        <v>135</v>
      </c>
      <c r="D25" s="343" t="s">
        <v>1005</v>
      </c>
      <c r="E25" s="344" t="s">
        <v>1265</v>
      </c>
      <c r="F25" s="345" t="s">
        <v>1082</v>
      </c>
      <c r="G25" s="346">
        <v>616.20000000000005</v>
      </c>
      <c r="H25" s="347">
        <v>436.94</v>
      </c>
      <c r="I25" s="348">
        <v>269242.43</v>
      </c>
      <c r="J25" s="349">
        <v>1.0297005406969777E-2</v>
      </c>
      <c r="K25" s="384">
        <f t="shared" si="1"/>
        <v>0.54292906989511758</v>
      </c>
      <c r="M25" s="242">
        <f t="shared" si="0"/>
        <v>308.10000000000002</v>
      </c>
    </row>
    <row r="26" spans="1:13" ht="25.5" x14ac:dyDescent="0.2">
      <c r="A26">
        <v>25</v>
      </c>
      <c r="B26" s="362" t="s">
        <v>1053</v>
      </c>
      <c r="C26" s="358" t="s">
        <v>825</v>
      </c>
      <c r="D26" s="343" t="s">
        <v>1085</v>
      </c>
      <c r="E26" s="344" t="s">
        <v>1261</v>
      </c>
      <c r="F26" s="345" t="s">
        <v>5</v>
      </c>
      <c r="G26" s="354">
        <v>341.34</v>
      </c>
      <c r="H26" s="347">
        <v>759.6</v>
      </c>
      <c r="I26" s="348">
        <v>259281.86</v>
      </c>
      <c r="J26" s="355">
        <v>9.9160697455790339E-3</v>
      </c>
      <c r="K26" s="384">
        <f t="shared" si="1"/>
        <v>0.55284513964069659</v>
      </c>
      <c r="M26" s="242">
        <f t="shared" si="0"/>
        <v>170.67</v>
      </c>
    </row>
    <row r="27" spans="1:13" x14ac:dyDescent="0.2">
      <c r="A27">
        <v>26</v>
      </c>
      <c r="B27" s="341" t="s">
        <v>1032</v>
      </c>
      <c r="C27" s="360" t="s">
        <v>87</v>
      </c>
      <c r="D27" s="343" t="s">
        <v>1005</v>
      </c>
      <c r="E27" s="344" t="s">
        <v>1230</v>
      </c>
      <c r="F27" s="345" t="s">
        <v>1082</v>
      </c>
      <c r="G27" s="354">
        <v>5111.7700000000004</v>
      </c>
      <c r="H27" s="347">
        <v>48.07</v>
      </c>
      <c r="I27" s="348">
        <v>245722.78</v>
      </c>
      <c r="J27" s="355">
        <v>9.3975113590961321E-3</v>
      </c>
      <c r="K27" s="384">
        <f t="shared" si="1"/>
        <v>0.56224265099979276</v>
      </c>
      <c r="M27" s="242">
        <f t="shared" si="0"/>
        <v>2555.8850000000002</v>
      </c>
    </row>
    <row r="28" spans="1:13" ht="25.5" x14ac:dyDescent="0.2">
      <c r="A28">
        <v>27</v>
      </c>
      <c r="B28" s="357" t="s">
        <v>602</v>
      </c>
      <c r="C28" s="361" t="s">
        <v>713</v>
      </c>
      <c r="D28" s="343" t="s">
        <v>1005</v>
      </c>
      <c r="E28" s="344" t="s">
        <v>1526</v>
      </c>
      <c r="F28" s="345" t="s">
        <v>26</v>
      </c>
      <c r="G28" s="354">
        <v>249.5</v>
      </c>
      <c r="H28" s="347">
        <v>970.26</v>
      </c>
      <c r="I28" s="348">
        <v>242079.87</v>
      </c>
      <c r="J28" s="355">
        <v>9.2581905842572462E-3</v>
      </c>
      <c r="K28" s="384">
        <f t="shared" si="1"/>
        <v>0.57150084158405001</v>
      </c>
      <c r="M28" s="242">
        <f t="shared" si="0"/>
        <v>124.75</v>
      </c>
    </row>
    <row r="29" spans="1:13" ht="25.5" x14ac:dyDescent="0.2">
      <c r="A29">
        <v>28</v>
      </c>
      <c r="B29" s="352" t="s">
        <v>148</v>
      </c>
      <c r="C29" s="360">
        <v>60250</v>
      </c>
      <c r="D29" s="343" t="s">
        <v>1152</v>
      </c>
      <c r="E29" s="344" t="s">
        <v>1284</v>
      </c>
      <c r="F29" s="345" t="s">
        <v>1082</v>
      </c>
      <c r="G29" s="354">
        <v>484.7</v>
      </c>
      <c r="H29" s="347">
        <v>490.22</v>
      </c>
      <c r="I29" s="348">
        <v>237609.63</v>
      </c>
      <c r="J29" s="355">
        <v>9.0872291000273931E-3</v>
      </c>
      <c r="K29" s="384">
        <f t="shared" si="1"/>
        <v>0.58058807068407736</v>
      </c>
      <c r="M29" s="242">
        <f t="shared" si="0"/>
        <v>242.35</v>
      </c>
    </row>
    <row r="30" spans="1:13" x14ac:dyDescent="0.2">
      <c r="A30">
        <v>29</v>
      </c>
      <c r="B30" s="350" t="s">
        <v>439</v>
      </c>
      <c r="C30" s="361" t="s">
        <v>442</v>
      </c>
      <c r="D30" s="343" t="s">
        <v>1005</v>
      </c>
      <c r="E30" s="344" t="s">
        <v>860</v>
      </c>
      <c r="F30" s="345" t="s">
        <v>1082</v>
      </c>
      <c r="G30" s="354">
        <v>7692.28</v>
      </c>
      <c r="H30" s="347">
        <v>29.03</v>
      </c>
      <c r="I30" s="348">
        <v>223306.89</v>
      </c>
      <c r="J30" s="355">
        <v>8.5402299100613734E-3</v>
      </c>
      <c r="K30" s="384">
        <f t="shared" si="1"/>
        <v>0.58912830059413879</v>
      </c>
      <c r="M30" s="242">
        <f t="shared" si="0"/>
        <v>3846.14</v>
      </c>
    </row>
    <row r="31" spans="1:13" x14ac:dyDescent="0.2">
      <c r="A31">
        <v>30</v>
      </c>
      <c r="B31" s="362" t="s">
        <v>35</v>
      </c>
      <c r="C31" s="358" t="s">
        <v>584</v>
      </c>
      <c r="D31" s="343" t="s">
        <v>1005</v>
      </c>
      <c r="E31" s="344" t="s">
        <v>1201</v>
      </c>
      <c r="F31" s="345" t="s">
        <v>1195</v>
      </c>
      <c r="G31" s="354">
        <v>2456.17</v>
      </c>
      <c r="H31" s="347">
        <v>88.68</v>
      </c>
      <c r="I31" s="348">
        <v>217813.16</v>
      </c>
      <c r="J31" s="355">
        <v>8.3301257020640222E-3</v>
      </c>
      <c r="K31" s="384">
        <f t="shared" si="1"/>
        <v>0.59745842629620283</v>
      </c>
      <c r="M31" s="242">
        <f t="shared" si="0"/>
        <v>1228.085</v>
      </c>
    </row>
    <row r="32" spans="1:13" ht="25.5" x14ac:dyDescent="0.2">
      <c r="A32">
        <v>31</v>
      </c>
      <c r="B32" s="341" t="s">
        <v>1041</v>
      </c>
      <c r="C32" s="370" t="s">
        <v>786</v>
      </c>
      <c r="D32" s="365" t="s">
        <v>1005</v>
      </c>
      <c r="E32" s="366" t="s">
        <v>1235</v>
      </c>
      <c r="F32" s="367" t="s">
        <v>26</v>
      </c>
      <c r="G32" s="368">
        <v>20</v>
      </c>
      <c r="H32" s="347">
        <v>10885.5</v>
      </c>
      <c r="I32" s="348">
        <v>217710</v>
      </c>
      <c r="J32" s="369">
        <v>8.3261804135083394E-3</v>
      </c>
      <c r="K32" s="384">
        <f t="shared" si="1"/>
        <v>0.60578460670971113</v>
      </c>
      <c r="M32" s="242">
        <f t="shared" si="0"/>
        <v>10</v>
      </c>
    </row>
    <row r="33" spans="1:13" x14ac:dyDescent="0.2">
      <c r="A33">
        <v>32</v>
      </c>
      <c r="B33" s="350" t="s">
        <v>593</v>
      </c>
      <c r="C33" s="371" t="s">
        <v>868</v>
      </c>
      <c r="D33" s="343" t="s">
        <v>1085</v>
      </c>
      <c r="E33" s="344" t="s">
        <v>1493</v>
      </c>
      <c r="F33" s="345" t="s">
        <v>5</v>
      </c>
      <c r="G33" s="346">
        <v>377.71</v>
      </c>
      <c r="H33" s="347">
        <v>561.80999999999995</v>
      </c>
      <c r="I33" s="348">
        <v>212201.26</v>
      </c>
      <c r="J33" s="349">
        <v>8.1155021576123781E-3</v>
      </c>
      <c r="K33" s="384">
        <f t="shared" si="1"/>
        <v>0.61390010886732349</v>
      </c>
      <c r="M33" s="242">
        <f t="shared" si="0"/>
        <v>188.85499999999999</v>
      </c>
    </row>
    <row r="34" spans="1:13" x14ac:dyDescent="0.2">
      <c r="A34">
        <v>33</v>
      </c>
      <c r="B34" s="357" t="s">
        <v>752</v>
      </c>
      <c r="C34" s="371" t="s">
        <v>484</v>
      </c>
      <c r="D34" s="343" t="s">
        <v>1005</v>
      </c>
      <c r="E34" s="344" t="s">
        <v>1515</v>
      </c>
      <c r="F34" s="345" t="s">
        <v>1082</v>
      </c>
      <c r="G34" s="346">
        <v>4548.7700000000004</v>
      </c>
      <c r="H34" s="347">
        <v>45.05</v>
      </c>
      <c r="I34" s="348">
        <v>204922.09</v>
      </c>
      <c r="J34" s="349">
        <v>7.8371149329529797E-3</v>
      </c>
      <c r="K34" s="384">
        <f t="shared" si="1"/>
        <v>0.62173722380027652</v>
      </c>
      <c r="M34" s="242">
        <f t="shared" si="0"/>
        <v>2274.3850000000002</v>
      </c>
    </row>
    <row r="35" spans="1:13" ht="25.5" x14ac:dyDescent="0.2">
      <c r="A35">
        <v>34</v>
      </c>
      <c r="B35" s="357" t="s">
        <v>402</v>
      </c>
      <c r="C35" s="371" t="s">
        <v>391</v>
      </c>
      <c r="D35" s="343" t="s">
        <v>1005</v>
      </c>
      <c r="E35" s="344" t="s">
        <v>1426</v>
      </c>
      <c r="F35" s="345" t="s">
        <v>173</v>
      </c>
      <c r="G35" s="346">
        <v>647</v>
      </c>
      <c r="H35" s="347">
        <v>301.83999999999997</v>
      </c>
      <c r="I35" s="348">
        <v>195290.48</v>
      </c>
      <c r="J35" s="349">
        <v>7.4687601374334774E-3</v>
      </c>
      <c r="K35" s="384">
        <f t="shared" si="1"/>
        <v>0.62920598393770999</v>
      </c>
      <c r="M35" s="242">
        <f t="shared" si="0"/>
        <v>323.5</v>
      </c>
    </row>
    <row r="36" spans="1:13" x14ac:dyDescent="0.2">
      <c r="A36">
        <v>35</v>
      </c>
      <c r="B36" s="359" t="s">
        <v>714</v>
      </c>
      <c r="C36" s="353" t="s">
        <v>784</v>
      </c>
      <c r="D36" s="343" t="s">
        <v>1005</v>
      </c>
      <c r="E36" s="344" t="s">
        <v>1216</v>
      </c>
      <c r="F36" s="345" t="s">
        <v>1195</v>
      </c>
      <c r="G36" s="346">
        <v>420.74</v>
      </c>
      <c r="H36" s="347">
        <v>452.45</v>
      </c>
      <c r="I36" s="348">
        <v>190363.81</v>
      </c>
      <c r="J36" s="349">
        <v>7.2803427782960044E-3</v>
      </c>
      <c r="K36" s="384">
        <f t="shared" si="1"/>
        <v>0.63648632671600602</v>
      </c>
      <c r="M36" s="242">
        <f t="shared" si="0"/>
        <v>210.37</v>
      </c>
    </row>
    <row r="37" spans="1:13" x14ac:dyDescent="0.2">
      <c r="A37">
        <v>36</v>
      </c>
      <c r="B37" s="359" t="s">
        <v>275</v>
      </c>
      <c r="C37" s="361" t="s">
        <v>1067</v>
      </c>
      <c r="D37" s="343">
        <v>1</v>
      </c>
      <c r="E37" s="344" t="s">
        <v>1068</v>
      </c>
      <c r="F37" s="345" t="s">
        <v>173</v>
      </c>
      <c r="G37" s="346">
        <v>1</v>
      </c>
      <c r="H37" s="347">
        <v>171246.79</v>
      </c>
      <c r="I37" s="348">
        <v>171246.79</v>
      </c>
      <c r="J37" s="355">
        <v>6.5492245132248213E-3</v>
      </c>
      <c r="K37" s="384">
        <f t="shared" si="1"/>
        <v>0.64303555122923084</v>
      </c>
      <c r="M37" s="242">
        <f t="shared" si="0"/>
        <v>0.5</v>
      </c>
    </row>
    <row r="38" spans="1:13" x14ac:dyDescent="0.2">
      <c r="A38">
        <v>37</v>
      </c>
      <c r="B38" s="357" t="s">
        <v>560</v>
      </c>
      <c r="C38" s="372" t="s">
        <v>987</v>
      </c>
      <c r="D38" s="343" t="s">
        <v>1005</v>
      </c>
      <c r="E38" s="344" t="s">
        <v>1439</v>
      </c>
      <c r="F38" s="345" t="s">
        <v>26</v>
      </c>
      <c r="G38" s="346">
        <v>571.20000000000005</v>
      </c>
      <c r="H38" s="347">
        <v>294.64</v>
      </c>
      <c r="I38" s="348">
        <v>168298.37</v>
      </c>
      <c r="J38" s="349">
        <v>6.436464066507646E-3</v>
      </c>
      <c r="K38" s="384">
        <f t="shared" si="1"/>
        <v>0.6494720152957385</v>
      </c>
      <c r="M38" s="242">
        <f t="shared" si="0"/>
        <v>285.60000000000002</v>
      </c>
    </row>
    <row r="39" spans="1:13" x14ac:dyDescent="0.2">
      <c r="A39">
        <v>38</v>
      </c>
      <c r="B39" s="341" t="s">
        <v>1038</v>
      </c>
      <c r="C39" s="360" t="s">
        <v>90</v>
      </c>
      <c r="D39" s="343" t="s">
        <v>1005</v>
      </c>
      <c r="E39" s="344" t="s">
        <v>1233</v>
      </c>
      <c r="F39" s="345" t="s">
        <v>1195</v>
      </c>
      <c r="G39" s="346">
        <v>374.32</v>
      </c>
      <c r="H39" s="347">
        <v>438.95</v>
      </c>
      <c r="I39" s="348">
        <v>164307.76</v>
      </c>
      <c r="J39" s="355">
        <v>6.2838457264224393E-3</v>
      </c>
      <c r="K39" s="384">
        <f t="shared" si="1"/>
        <v>0.65575586102216099</v>
      </c>
      <c r="M39" s="242">
        <f t="shared" si="0"/>
        <v>187.16</v>
      </c>
    </row>
    <row r="40" spans="1:13" x14ac:dyDescent="0.2">
      <c r="A40">
        <v>39</v>
      </c>
      <c r="B40" s="357" t="s">
        <v>406</v>
      </c>
      <c r="C40" s="372" t="s">
        <v>412</v>
      </c>
      <c r="D40" s="343" t="s">
        <v>1005</v>
      </c>
      <c r="E40" s="344" t="s">
        <v>1428</v>
      </c>
      <c r="F40" s="345" t="s">
        <v>173</v>
      </c>
      <c r="G40" s="346">
        <v>659</v>
      </c>
      <c r="H40" s="347">
        <v>240.59</v>
      </c>
      <c r="I40" s="348">
        <v>158548.81</v>
      </c>
      <c r="J40" s="349">
        <v>6.0635983482938555E-3</v>
      </c>
      <c r="K40" s="384">
        <f t="shared" si="1"/>
        <v>0.66181945937045483</v>
      </c>
      <c r="M40" s="242">
        <f t="shared" si="0"/>
        <v>329.5</v>
      </c>
    </row>
    <row r="41" spans="1:13" ht="25.5" x14ac:dyDescent="0.2">
      <c r="A41">
        <v>40</v>
      </c>
      <c r="B41" s="373" t="s">
        <v>603</v>
      </c>
      <c r="C41" s="374" t="s">
        <v>746</v>
      </c>
      <c r="D41" s="343" t="s">
        <v>1005</v>
      </c>
      <c r="E41" s="344" t="s">
        <v>1527</v>
      </c>
      <c r="F41" s="345" t="s">
        <v>26</v>
      </c>
      <c r="G41" s="346">
        <v>221.32</v>
      </c>
      <c r="H41" s="347">
        <v>700.39</v>
      </c>
      <c r="I41" s="348">
        <v>155010.31</v>
      </c>
      <c r="J41" s="369">
        <v>5.9282706674652335E-3</v>
      </c>
      <c r="K41" s="384">
        <f t="shared" si="1"/>
        <v>0.6677477300379201</v>
      </c>
      <c r="M41" s="242">
        <f t="shared" si="0"/>
        <v>110.66</v>
      </c>
    </row>
    <row r="42" spans="1:13" x14ac:dyDescent="0.2">
      <c r="A42">
        <v>41</v>
      </c>
      <c r="B42" s="375" t="s">
        <v>84</v>
      </c>
      <c r="C42" s="370" t="s">
        <v>679</v>
      </c>
      <c r="D42" s="343" t="s">
        <v>1005</v>
      </c>
      <c r="E42" s="344" t="s">
        <v>1214</v>
      </c>
      <c r="F42" s="345" t="s">
        <v>1082</v>
      </c>
      <c r="G42" s="346">
        <v>1851.37</v>
      </c>
      <c r="H42" s="347">
        <v>81.739999999999995</v>
      </c>
      <c r="I42" s="348">
        <v>151330.98000000001</v>
      </c>
      <c r="J42" s="369">
        <v>5.7875570329016697E-3</v>
      </c>
      <c r="K42" s="384">
        <f t="shared" si="1"/>
        <v>0.67353528707082178</v>
      </c>
      <c r="M42" s="242">
        <f t="shared" si="0"/>
        <v>925.68499999999995</v>
      </c>
    </row>
    <row r="43" spans="1:13" x14ac:dyDescent="0.2">
      <c r="A43">
        <v>42</v>
      </c>
      <c r="B43" s="376" t="s">
        <v>60</v>
      </c>
      <c r="C43" s="370" t="s">
        <v>75</v>
      </c>
      <c r="D43" s="343" t="s">
        <v>1005</v>
      </c>
      <c r="E43" s="344" t="s">
        <v>1215</v>
      </c>
      <c r="F43" s="345" t="s">
        <v>838</v>
      </c>
      <c r="G43" s="346">
        <v>13740.4</v>
      </c>
      <c r="H43" s="347">
        <v>10.84</v>
      </c>
      <c r="I43" s="348">
        <v>148945.94</v>
      </c>
      <c r="J43" s="369">
        <v>5.6963426957860842E-3</v>
      </c>
      <c r="K43" s="384">
        <f t="shared" si="1"/>
        <v>0.67923162976660789</v>
      </c>
      <c r="M43" s="242">
        <f t="shared" si="0"/>
        <v>6870.2</v>
      </c>
    </row>
    <row r="44" spans="1:13" x14ac:dyDescent="0.2">
      <c r="A44">
        <v>43</v>
      </c>
      <c r="B44" s="373" t="s">
        <v>382</v>
      </c>
      <c r="C44" s="374" t="s">
        <v>545</v>
      </c>
      <c r="D44" s="343" t="s">
        <v>1005</v>
      </c>
      <c r="E44" s="344" t="s">
        <v>1414</v>
      </c>
      <c r="F44" s="345" t="s">
        <v>26</v>
      </c>
      <c r="G44" s="346">
        <v>34338.870000000003</v>
      </c>
      <c r="H44" s="347">
        <v>4.32</v>
      </c>
      <c r="I44" s="348">
        <v>148343.92000000001</v>
      </c>
      <c r="J44" s="369">
        <v>5.673318823972478E-3</v>
      </c>
      <c r="K44" s="384">
        <f t="shared" si="1"/>
        <v>0.68490494859058038</v>
      </c>
      <c r="M44" s="242">
        <f t="shared" si="0"/>
        <v>17169.435000000001</v>
      </c>
    </row>
    <row r="45" spans="1:13" x14ac:dyDescent="0.2">
      <c r="A45">
        <v>44</v>
      </c>
      <c r="B45" s="377" t="s">
        <v>559</v>
      </c>
      <c r="C45" s="374" t="s">
        <v>986</v>
      </c>
      <c r="D45" s="365" t="s">
        <v>1005</v>
      </c>
      <c r="E45" s="366" t="s">
        <v>1438</v>
      </c>
      <c r="F45" s="367" t="s">
        <v>26</v>
      </c>
      <c r="G45" s="346">
        <v>1374.85</v>
      </c>
      <c r="H45" s="347">
        <v>107.12</v>
      </c>
      <c r="I45" s="348">
        <v>147273.93</v>
      </c>
      <c r="J45" s="369">
        <v>5.6323977372945587E-3</v>
      </c>
      <c r="K45" s="384">
        <f t="shared" si="1"/>
        <v>0.69053734632787489</v>
      </c>
      <c r="M45" s="242">
        <f t="shared" si="0"/>
        <v>687.42499999999995</v>
      </c>
    </row>
    <row r="46" spans="1:13" ht="25.5" x14ac:dyDescent="0.2">
      <c r="A46">
        <v>45</v>
      </c>
      <c r="B46" s="357" t="s">
        <v>1056</v>
      </c>
      <c r="C46" s="378" t="s">
        <v>978</v>
      </c>
      <c r="D46" s="343" t="s">
        <v>1005</v>
      </c>
      <c r="E46" s="344" t="s">
        <v>1276</v>
      </c>
      <c r="F46" s="345" t="s">
        <v>26</v>
      </c>
      <c r="G46" s="346">
        <v>111.81</v>
      </c>
      <c r="H46" s="347">
        <v>1295.43</v>
      </c>
      <c r="I46" s="348">
        <v>144842.03</v>
      </c>
      <c r="J46" s="349">
        <v>5.5393912692976313E-3</v>
      </c>
      <c r="K46" s="384">
        <f t="shared" si="1"/>
        <v>0.69607673759717248</v>
      </c>
      <c r="M46" s="242">
        <f t="shared" si="0"/>
        <v>55.905000000000001</v>
      </c>
    </row>
    <row r="47" spans="1:13" ht="25.5" x14ac:dyDescent="0.2">
      <c r="A47">
        <v>46</v>
      </c>
      <c r="B47" s="357" t="s">
        <v>470</v>
      </c>
      <c r="C47" s="361" t="s">
        <v>469</v>
      </c>
      <c r="D47" s="343" t="s">
        <v>1005</v>
      </c>
      <c r="E47" s="344" t="s">
        <v>1497</v>
      </c>
      <c r="F47" s="345" t="s">
        <v>1082</v>
      </c>
      <c r="G47" s="346">
        <v>4263.62</v>
      </c>
      <c r="H47" s="347">
        <v>33.83</v>
      </c>
      <c r="I47" s="348">
        <v>144238.26</v>
      </c>
      <c r="J47" s="355">
        <v>5.5163004698476114E-3</v>
      </c>
      <c r="K47" s="384">
        <f t="shared" si="1"/>
        <v>0.70159303806702011</v>
      </c>
      <c r="M47" s="242">
        <f t="shared" si="0"/>
        <v>2131.81</v>
      </c>
    </row>
    <row r="48" spans="1:13" x14ac:dyDescent="0.2">
      <c r="A48">
        <v>47</v>
      </c>
      <c r="B48" s="357" t="s">
        <v>345</v>
      </c>
      <c r="C48" s="361" t="s">
        <v>365</v>
      </c>
      <c r="D48" s="343" t="s">
        <v>1005</v>
      </c>
      <c r="E48" s="344" t="s">
        <v>1394</v>
      </c>
      <c r="F48" s="345" t="s">
        <v>26</v>
      </c>
      <c r="G48" s="346">
        <v>4429</v>
      </c>
      <c r="H48" s="347">
        <v>32.450000000000003</v>
      </c>
      <c r="I48" s="348">
        <v>143721.04999999999</v>
      </c>
      <c r="J48" s="355">
        <v>5.4965201025164332E-3</v>
      </c>
      <c r="K48" s="384">
        <f t="shared" si="1"/>
        <v>0.70708955816953656</v>
      </c>
      <c r="M48" s="242">
        <f t="shared" si="0"/>
        <v>2214.5</v>
      </c>
    </row>
    <row r="49" spans="1:13" x14ac:dyDescent="0.2">
      <c r="A49">
        <v>48</v>
      </c>
      <c r="B49" s="359" t="s">
        <v>822</v>
      </c>
      <c r="C49" s="361">
        <v>84647</v>
      </c>
      <c r="D49" s="343" t="s">
        <v>1151</v>
      </c>
      <c r="E49" s="344" t="s">
        <v>1567</v>
      </c>
      <c r="F49" s="345" t="s">
        <v>1082</v>
      </c>
      <c r="G49" s="346">
        <v>707.2</v>
      </c>
      <c r="H49" s="347">
        <v>190.59</v>
      </c>
      <c r="I49" s="348">
        <v>134785.25</v>
      </c>
      <c r="J49" s="355">
        <v>5.1547761176786782E-3</v>
      </c>
      <c r="K49" s="384">
        <f t="shared" si="1"/>
        <v>0.71224433428721523</v>
      </c>
      <c r="M49" s="242">
        <f t="shared" si="0"/>
        <v>353.6</v>
      </c>
    </row>
    <row r="50" spans="1:13" x14ac:dyDescent="0.2">
      <c r="A50">
        <v>49</v>
      </c>
      <c r="B50" s="357" t="s">
        <v>481</v>
      </c>
      <c r="C50" s="361" t="s">
        <v>482</v>
      </c>
      <c r="D50" s="343" t="s">
        <v>1005</v>
      </c>
      <c r="E50" s="344" t="s">
        <v>1514</v>
      </c>
      <c r="F50" s="345" t="s">
        <v>1082</v>
      </c>
      <c r="G50" s="346">
        <v>4157.3100000000004</v>
      </c>
      <c r="H50" s="347">
        <v>31.35</v>
      </c>
      <c r="I50" s="348">
        <v>130331.67</v>
      </c>
      <c r="J50" s="355">
        <v>4.9844517845474825E-3</v>
      </c>
      <c r="K50" s="384">
        <f t="shared" si="1"/>
        <v>0.71722878607176266</v>
      </c>
      <c r="M50" s="242">
        <f t="shared" si="0"/>
        <v>2078.6550000000002</v>
      </c>
    </row>
    <row r="51" spans="1:13" ht="25.5" x14ac:dyDescent="0.2">
      <c r="A51">
        <v>50</v>
      </c>
      <c r="B51" s="357" t="s">
        <v>1057</v>
      </c>
      <c r="C51" s="358" t="s">
        <v>143</v>
      </c>
      <c r="D51" s="343" t="s">
        <v>1005</v>
      </c>
      <c r="E51" s="344" t="s">
        <v>1272</v>
      </c>
      <c r="F51" s="345" t="s">
        <v>838</v>
      </c>
      <c r="G51" s="346">
        <v>5928.13</v>
      </c>
      <c r="H51" s="347">
        <v>21.96</v>
      </c>
      <c r="I51" s="348">
        <v>130181.73</v>
      </c>
      <c r="J51" s="355">
        <v>4.978717424659552E-3</v>
      </c>
      <c r="K51" s="384">
        <f t="shared" si="1"/>
        <v>0.72220750349642227</v>
      </c>
      <c r="M51" s="242">
        <f t="shared" si="0"/>
        <v>2964.0650000000001</v>
      </c>
    </row>
    <row r="52" spans="1:13" x14ac:dyDescent="0.2">
      <c r="A52">
        <v>51</v>
      </c>
      <c r="B52" s="350" t="s">
        <v>1156</v>
      </c>
      <c r="C52" s="358" t="s">
        <v>446</v>
      </c>
      <c r="D52" s="343" t="s">
        <v>1005</v>
      </c>
      <c r="E52" s="344" t="s">
        <v>1491</v>
      </c>
      <c r="F52" s="345" t="s">
        <v>1082</v>
      </c>
      <c r="G52" s="346">
        <v>9080.09</v>
      </c>
      <c r="H52" s="347">
        <v>13.04</v>
      </c>
      <c r="I52" s="348">
        <v>118404.37</v>
      </c>
      <c r="J52" s="355">
        <v>4.5282997858058635E-3</v>
      </c>
      <c r="K52" s="384">
        <f t="shared" si="1"/>
        <v>0.72673580328222809</v>
      </c>
      <c r="M52" s="242">
        <f t="shared" si="0"/>
        <v>4540.0450000000001</v>
      </c>
    </row>
    <row r="53" spans="1:13" ht="25.5" x14ac:dyDescent="0.2">
      <c r="A53">
        <v>52</v>
      </c>
      <c r="B53" s="359" t="s">
        <v>219</v>
      </c>
      <c r="C53" s="361" t="s">
        <v>220</v>
      </c>
      <c r="D53" s="343" t="s">
        <v>1005</v>
      </c>
      <c r="E53" s="344" t="s">
        <v>1325</v>
      </c>
      <c r="F53" s="345" t="s">
        <v>26</v>
      </c>
      <c r="G53" s="346">
        <v>571</v>
      </c>
      <c r="H53" s="347">
        <v>200.26</v>
      </c>
      <c r="I53" s="348">
        <v>114348.46</v>
      </c>
      <c r="J53" s="355">
        <v>4.3731840887733311E-3</v>
      </c>
      <c r="K53" s="384">
        <f t="shared" si="1"/>
        <v>0.73110898737100138</v>
      </c>
      <c r="M53" s="242">
        <f t="shared" si="0"/>
        <v>285.5</v>
      </c>
    </row>
    <row r="54" spans="1:13" ht="26.25" thickBot="1" x14ac:dyDescent="0.25">
      <c r="A54">
        <v>53</v>
      </c>
      <c r="B54" s="359" t="s">
        <v>715</v>
      </c>
      <c r="C54" s="379" t="s">
        <v>969</v>
      </c>
      <c r="D54" s="343" t="s">
        <v>1005</v>
      </c>
      <c r="E54" s="344" t="s">
        <v>1228</v>
      </c>
      <c r="F54" s="345" t="s">
        <v>1082</v>
      </c>
      <c r="G54" s="346">
        <v>1821.91</v>
      </c>
      <c r="H54" s="347">
        <v>62.29</v>
      </c>
      <c r="I54" s="348">
        <v>113486.77</v>
      </c>
      <c r="J54" s="380">
        <v>4.3402293030468326E-3</v>
      </c>
      <c r="K54" s="384">
        <f t="shared" si="1"/>
        <v>0.73544921667404817</v>
      </c>
      <c r="M54" s="242">
        <f t="shared" si="0"/>
        <v>910.95500000000004</v>
      </c>
    </row>
    <row r="55" spans="1:13" x14ac:dyDescent="0.2">
      <c r="A55">
        <v>54</v>
      </c>
      <c r="B55" s="359" t="s">
        <v>782</v>
      </c>
      <c r="C55" s="381" t="s">
        <v>578</v>
      </c>
      <c r="D55" s="343" t="s">
        <v>1085</v>
      </c>
      <c r="E55" s="344" t="s">
        <v>1292</v>
      </c>
      <c r="F55" s="345" t="s">
        <v>32</v>
      </c>
      <c r="G55" s="346">
        <v>312.67</v>
      </c>
      <c r="H55" s="347">
        <v>355.09</v>
      </c>
      <c r="I55" s="348">
        <v>111025.99</v>
      </c>
      <c r="J55" s="349">
        <v>4.2461183378272602E-3</v>
      </c>
      <c r="K55" s="384">
        <f t="shared" si="1"/>
        <v>0.73969533501187545</v>
      </c>
      <c r="M55" s="242">
        <f t="shared" si="0"/>
        <v>156.33500000000001</v>
      </c>
    </row>
    <row r="56" spans="1:13" x14ac:dyDescent="0.2">
      <c r="A56">
        <v>55</v>
      </c>
      <c r="B56" s="357" t="s">
        <v>108</v>
      </c>
      <c r="C56" s="358" t="s">
        <v>109</v>
      </c>
      <c r="D56" s="343" t="s">
        <v>1005</v>
      </c>
      <c r="E56" s="344" t="s">
        <v>1247</v>
      </c>
      <c r="F56" s="345" t="s">
        <v>173</v>
      </c>
      <c r="G56" s="346">
        <v>56</v>
      </c>
      <c r="H56" s="347">
        <v>1960.13</v>
      </c>
      <c r="I56" s="348">
        <v>109767.28</v>
      </c>
      <c r="J56" s="355">
        <v>4.1979797748384808E-3</v>
      </c>
      <c r="K56" s="384">
        <f t="shared" si="1"/>
        <v>0.74389331478671394</v>
      </c>
      <c r="M56" s="242">
        <f t="shared" si="0"/>
        <v>28</v>
      </c>
    </row>
    <row r="57" spans="1:13" x14ac:dyDescent="0.2">
      <c r="A57">
        <v>56</v>
      </c>
      <c r="B57" s="357" t="s">
        <v>627</v>
      </c>
      <c r="C57" s="361" t="s">
        <v>525</v>
      </c>
      <c r="D57" s="343" t="s">
        <v>1005</v>
      </c>
      <c r="E57" s="344" t="s">
        <v>1568</v>
      </c>
      <c r="F57" s="345" t="s">
        <v>1082</v>
      </c>
      <c r="G57" s="346">
        <v>6538.53</v>
      </c>
      <c r="H57" s="347">
        <v>15.52</v>
      </c>
      <c r="I57" s="348">
        <v>101477.99</v>
      </c>
      <c r="J57" s="355">
        <v>3.8809611535537882E-3</v>
      </c>
      <c r="K57" s="384">
        <f t="shared" si="1"/>
        <v>0.74777427594026769</v>
      </c>
      <c r="M57" s="242">
        <f t="shared" si="0"/>
        <v>3269.2649999999999</v>
      </c>
    </row>
    <row r="58" spans="1:13" x14ac:dyDescent="0.2">
      <c r="A58">
        <v>57</v>
      </c>
      <c r="B58" s="362" t="s">
        <v>772</v>
      </c>
      <c r="C58" s="358" t="s">
        <v>586</v>
      </c>
      <c r="D58" s="343" t="s">
        <v>1005</v>
      </c>
      <c r="E58" s="344" t="s">
        <v>1204</v>
      </c>
      <c r="F58" s="345" t="s">
        <v>1195</v>
      </c>
      <c r="G58" s="346">
        <v>1515.81</v>
      </c>
      <c r="H58" s="347">
        <v>66.510000000000005</v>
      </c>
      <c r="I58" s="348">
        <v>100816.52</v>
      </c>
      <c r="J58" s="355">
        <v>3.8556636543202972E-3</v>
      </c>
      <c r="K58" s="384">
        <f t="shared" si="1"/>
        <v>0.75162993959458801</v>
      </c>
      <c r="M58" s="242">
        <f t="shared" si="0"/>
        <v>757.90499999999997</v>
      </c>
    </row>
    <row r="59" spans="1:13" x14ac:dyDescent="0.2">
      <c r="A59">
        <v>58</v>
      </c>
      <c r="B59" s="359" t="s">
        <v>80</v>
      </c>
      <c r="C59" s="360" t="s">
        <v>785</v>
      </c>
      <c r="D59" s="343" t="s">
        <v>1005</v>
      </c>
      <c r="E59" s="344" t="s">
        <v>1224</v>
      </c>
      <c r="F59" s="345" t="s">
        <v>1195</v>
      </c>
      <c r="G59" s="346">
        <v>227.56</v>
      </c>
      <c r="H59" s="347">
        <v>438.95</v>
      </c>
      <c r="I59" s="348">
        <v>99887.46</v>
      </c>
      <c r="J59" s="355">
        <v>3.8201323458136871E-3</v>
      </c>
      <c r="K59" s="384">
        <f t="shared" si="1"/>
        <v>0.7554500719404017</v>
      </c>
      <c r="M59" s="242">
        <f t="shared" si="0"/>
        <v>113.78</v>
      </c>
    </row>
    <row r="60" spans="1:13" x14ac:dyDescent="0.2">
      <c r="A60">
        <v>59</v>
      </c>
      <c r="B60" s="362" t="s">
        <v>128</v>
      </c>
      <c r="C60" s="358" t="s">
        <v>975</v>
      </c>
      <c r="D60" s="343" t="s">
        <v>1005</v>
      </c>
      <c r="E60" s="344" t="s">
        <v>1260</v>
      </c>
      <c r="F60" s="345" t="s">
        <v>1082</v>
      </c>
      <c r="G60" s="346">
        <v>117</v>
      </c>
      <c r="H60" s="347">
        <v>842.18</v>
      </c>
      <c r="I60" s="348">
        <v>98535.06</v>
      </c>
      <c r="J60" s="355">
        <v>3.7684106683931336E-3</v>
      </c>
      <c r="K60" s="384">
        <f t="shared" si="1"/>
        <v>0.75921848260879488</v>
      </c>
      <c r="M60" s="242">
        <f t="shared" si="0"/>
        <v>58.5</v>
      </c>
    </row>
    <row r="61" spans="1:13" ht="25.5" x14ac:dyDescent="0.2">
      <c r="A61">
        <v>60</v>
      </c>
      <c r="B61" s="357" t="s">
        <v>462</v>
      </c>
      <c r="C61" s="361" t="s">
        <v>595</v>
      </c>
      <c r="D61" s="343" t="s">
        <v>1005</v>
      </c>
      <c r="E61" s="344" t="s">
        <v>1499</v>
      </c>
      <c r="F61" s="345" t="s">
        <v>1082</v>
      </c>
      <c r="G61" s="346">
        <v>329.07</v>
      </c>
      <c r="H61" s="347">
        <v>295.01</v>
      </c>
      <c r="I61" s="348">
        <v>97078.94</v>
      </c>
      <c r="J61" s="355">
        <v>3.7127222855732459E-3</v>
      </c>
      <c r="K61" s="384">
        <f t="shared" si="1"/>
        <v>0.76293120489436816</v>
      </c>
      <c r="M61" s="242">
        <f t="shared" si="0"/>
        <v>164.535</v>
      </c>
    </row>
    <row r="62" spans="1:13" x14ac:dyDescent="0.2">
      <c r="A62">
        <v>61</v>
      </c>
      <c r="B62" s="341" t="s">
        <v>1039</v>
      </c>
      <c r="C62" s="360" t="s">
        <v>513</v>
      </c>
      <c r="D62" s="343" t="s">
        <v>1005</v>
      </c>
      <c r="E62" s="344" t="s">
        <v>1234</v>
      </c>
      <c r="F62" s="345" t="s">
        <v>1082</v>
      </c>
      <c r="G62" s="346">
        <v>4679</v>
      </c>
      <c r="H62" s="347">
        <v>20.58</v>
      </c>
      <c r="I62" s="348">
        <v>96293.82</v>
      </c>
      <c r="J62" s="355">
        <v>3.682695870772577E-3</v>
      </c>
      <c r="K62" s="384">
        <f t="shared" si="1"/>
        <v>0.76661390076514069</v>
      </c>
      <c r="M62" s="242">
        <f t="shared" si="0"/>
        <v>2339.5</v>
      </c>
    </row>
    <row r="63" spans="1:13" x14ac:dyDescent="0.2">
      <c r="A63">
        <v>62</v>
      </c>
      <c r="B63" s="357" t="s">
        <v>506</v>
      </c>
      <c r="C63" s="361" t="s">
        <v>591</v>
      </c>
      <c r="D63" s="343" t="s">
        <v>1005</v>
      </c>
      <c r="E63" s="344" t="s">
        <v>1525</v>
      </c>
      <c r="F63" s="345" t="s">
        <v>173</v>
      </c>
      <c r="G63" s="346">
        <v>1</v>
      </c>
      <c r="H63" s="347">
        <v>93061.8</v>
      </c>
      <c r="I63" s="348">
        <v>93061.8</v>
      </c>
      <c r="J63" s="355">
        <v>3.559089322520006E-3</v>
      </c>
      <c r="K63" s="384">
        <f t="shared" si="1"/>
        <v>0.77017299008766071</v>
      </c>
      <c r="M63" s="404">
        <v>1</v>
      </c>
    </row>
    <row r="64" spans="1:13" x14ac:dyDescent="0.2">
      <c r="A64">
        <v>63</v>
      </c>
      <c r="B64" s="357" t="s">
        <v>456</v>
      </c>
      <c r="C64" s="361" t="s">
        <v>581</v>
      </c>
      <c r="D64" s="343" t="s">
        <v>1005</v>
      </c>
      <c r="E64" s="344" t="s">
        <v>1490</v>
      </c>
      <c r="F64" s="345" t="s">
        <v>1082</v>
      </c>
      <c r="G64" s="346">
        <v>444.3</v>
      </c>
      <c r="H64" s="347">
        <v>200.58</v>
      </c>
      <c r="I64" s="348">
        <v>89117.69</v>
      </c>
      <c r="J64" s="355">
        <v>3.4082493453452211E-3</v>
      </c>
      <c r="K64" s="384">
        <f t="shared" si="1"/>
        <v>0.77358123943300594</v>
      </c>
      <c r="M64" s="242">
        <f t="shared" si="0"/>
        <v>222.15</v>
      </c>
    </row>
    <row r="65" spans="1:13" x14ac:dyDescent="0.2">
      <c r="A65">
        <v>64</v>
      </c>
      <c r="B65" s="357" t="s">
        <v>454</v>
      </c>
      <c r="C65" s="361" t="s">
        <v>457</v>
      </c>
      <c r="D65" s="343" t="s">
        <v>1005</v>
      </c>
      <c r="E65" s="344" t="s">
        <v>1496</v>
      </c>
      <c r="F65" s="345" t="s">
        <v>1082</v>
      </c>
      <c r="G65" s="346">
        <v>2695.15</v>
      </c>
      <c r="H65" s="347">
        <v>32.5</v>
      </c>
      <c r="I65" s="348">
        <v>87592.38</v>
      </c>
      <c r="J65" s="355">
        <v>3.3499148350033519E-3</v>
      </c>
      <c r="K65" s="384">
        <f t="shared" si="1"/>
        <v>0.77693115426800929</v>
      </c>
      <c r="M65" s="242">
        <f t="shared" si="0"/>
        <v>1347.575</v>
      </c>
    </row>
    <row r="66" spans="1:13" x14ac:dyDescent="0.2">
      <c r="A66">
        <v>65</v>
      </c>
      <c r="B66" s="350" t="s">
        <v>441</v>
      </c>
      <c r="C66" s="361" t="s">
        <v>444</v>
      </c>
      <c r="D66" s="343" t="s">
        <v>1005</v>
      </c>
      <c r="E66" s="344" t="s">
        <v>1489</v>
      </c>
      <c r="F66" s="345" t="s">
        <v>1082</v>
      </c>
      <c r="G66" s="346">
        <v>1324.27</v>
      </c>
      <c r="H66" s="347">
        <v>65.05</v>
      </c>
      <c r="I66" s="348">
        <v>86143.76</v>
      </c>
      <c r="J66" s="355">
        <v>3.294513284910951E-3</v>
      </c>
      <c r="K66" s="384">
        <f t="shared" si="1"/>
        <v>0.78022566755292022</v>
      </c>
      <c r="M66" s="242">
        <f t="shared" si="0"/>
        <v>662.13499999999999</v>
      </c>
    </row>
    <row r="67" spans="1:13" ht="38.25" x14ac:dyDescent="0.2">
      <c r="A67">
        <v>66</v>
      </c>
      <c r="B67" s="352" t="s">
        <v>574</v>
      </c>
      <c r="C67" s="382">
        <v>200535</v>
      </c>
      <c r="D67" s="343" t="s">
        <v>1152</v>
      </c>
      <c r="E67" s="344" t="s">
        <v>1181</v>
      </c>
      <c r="F67" s="345" t="s">
        <v>1182</v>
      </c>
      <c r="G67" s="383">
        <v>6</v>
      </c>
      <c r="H67" s="347">
        <v>14044.46</v>
      </c>
      <c r="I67" s="348">
        <v>84266.76</v>
      </c>
      <c r="J67" s="349">
        <v>3.2227286143117358E-3</v>
      </c>
      <c r="K67" s="384">
        <f t="shared" si="1"/>
        <v>0.78344839616723194</v>
      </c>
      <c r="M67" s="242">
        <f t="shared" ref="M67:M130" si="2">$M$1*G67</f>
        <v>3</v>
      </c>
    </row>
    <row r="68" spans="1:13" x14ac:dyDescent="0.2">
      <c r="A68">
        <v>67</v>
      </c>
      <c r="B68" s="352" t="s">
        <v>144</v>
      </c>
      <c r="C68" s="360" t="s">
        <v>145</v>
      </c>
      <c r="D68" s="343" t="s">
        <v>1005</v>
      </c>
      <c r="E68" s="344" t="s">
        <v>1277</v>
      </c>
      <c r="F68" s="345" t="s">
        <v>1082</v>
      </c>
      <c r="G68" s="346">
        <v>4207.17</v>
      </c>
      <c r="H68" s="347">
        <v>19.5</v>
      </c>
      <c r="I68" s="348">
        <v>82039.820000000007</v>
      </c>
      <c r="J68" s="355">
        <v>3.137560711091589E-3</v>
      </c>
      <c r="K68" s="384">
        <f t="shared" ref="K68:K73" si="3">J68+K67</f>
        <v>0.78658595687832356</v>
      </c>
      <c r="M68" s="242">
        <f t="shared" si="2"/>
        <v>2103.585</v>
      </c>
    </row>
    <row r="69" spans="1:13" ht="38.25" x14ac:dyDescent="0.2">
      <c r="A69">
        <v>68</v>
      </c>
      <c r="B69" s="352" t="s">
        <v>150</v>
      </c>
      <c r="C69" s="360" t="s">
        <v>980</v>
      </c>
      <c r="D69" s="343" t="s">
        <v>1005</v>
      </c>
      <c r="E69" s="344" t="s">
        <v>1273</v>
      </c>
      <c r="F69" s="345" t="s">
        <v>1082</v>
      </c>
      <c r="G69" s="346">
        <v>641.99</v>
      </c>
      <c r="H69" s="347">
        <v>123.52</v>
      </c>
      <c r="I69" s="348">
        <v>79298.600000000006</v>
      </c>
      <c r="J69" s="355">
        <v>3.0327244965258028E-3</v>
      </c>
      <c r="K69" s="384">
        <f t="shared" si="3"/>
        <v>0.78961868137484936</v>
      </c>
      <c r="M69" s="242">
        <f t="shared" si="2"/>
        <v>320.995</v>
      </c>
    </row>
    <row r="70" spans="1:13" x14ac:dyDescent="0.2">
      <c r="A70">
        <v>69</v>
      </c>
      <c r="B70" s="341" t="s">
        <v>1040</v>
      </c>
      <c r="C70" s="360" t="s">
        <v>971</v>
      </c>
      <c r="D70" s="343" t="s">
        <v>1005</v>
      </c>
      <c r="E70" s="344" t="s">
        <v>1215</v>
      </c>
      <c r="F70" s="345" t="s">
        <v>838</v>
      </c>
      <c r="G70" s="346">
        <v>7056.65</v>
      </c>
      <c r="H70" s="347">
        <v>10.84</v>
      </c>
      <c r="I70" s="348">
        <v>76494.09</v>
      </c>
      <c r="J70" s="355">
        <v>2.9254677961836578E-3</v>
      </c>
      <c r="K70" s="384">
        <f t="shared" si="3"/>
        <v>0.792544149171033</v>
      </c>
      <c r="M70" s="242">
        <f t="shared" si="2"/>
        <v>3528.3249999999998</v>
      </c>
    </row>
    <row r="71" spans="1:13" x14ac:dyDescent="0.2">
      <c r="A71">
        <v>70</v>
      </c>
      <c r="B71" s="357" t="s">
        <v>613</v>
      </c>
      <c r="C71" s="361" t="s">
        <v>516</v>
      </c>
      <c r="D71" s="343" t="s">
        <v>1005</v>
      </c>
      <c r="E71" s="344" t="s">
        <v>1540</v>
      </c>
      <c r="F71" s="345" t="s">
        <v>26</v>
      </c>
      <c r="G71" s="346">
        <v>463.26</v>
      </c>
      <c r="H71" s="347">
        <v>163.54</v>
      </c>
      <c r="I71" s="348">
        <v>75761.539999999994</v>
      </c>
      <c r="J71" s="355">
        <v>2.8974518875808579E-3</v>
      </c>
      <c r="K71" s="384">
        <f t="shared" si="3"/>
        <v>0.79544160105861383</v>
      </c>
      <c r="M71" s="242">
        <f t="shared" si="2"/>
        <v>231.63</v>
      </c>
    </row>
    <row r="72" spans="1:13" x14ac:dyDescent="0.2">
      <c r="A72">
        <v>71</v>
      </c>
      <c r="B72" s="357" t="s">
        <v>768</v>
      </c>
      <c r="C72" s="361" t="s">
        <v>637</v>
      </c>
      <c r="D72" s="343" t="s">
        <v>1005</v>
      </c>
      <c r="E72" s="344" t="s">
        <v>1280</v>
      </c>
      <c r="F72" s="345" t="s">
        <v>1082</v>
      </c>
      <c r="G72" s="346">
        <v>620.36</v>
      </c>
      <c r="H72" s="347">
        <v>122.07</v>
      </c>
      <c r="I72" s="348">
        <v>75727.350000000006</v>
      </c>
      <c r="J72" s="355">
        <v>2.8961443127871519E-3</v>
      </c>
      <c r="K72" s="384">
        <f t="shared" si="3"/>
        <v>0.79833774537140101</v>
      </c>
      <c r="M72" s="242">
        <f t="shared" si="2"/>
        <v>310.18</v>
      </c>
    </row>
    <row r="73" spans="1:13" ht="25.5" x14ac:dyDescent="0.2">
      <c r="A73">
        <v>72</v>
      </c>
      <c r="B73" s="341" t="s">
        <v>1046</v>
      </c>
      <c r="C73" s="360" t="s">
        <v>858</v>
      </c>
      <c r="D73" s="343" t="s">
        <v>1085</v>
      </c>
      <c r="E73" s="344" t="s">
        <v>1159</v>
      </c>
      <c r="F73" s="345" t="s">
        <v>5</v>
      </c>
      <c r="G73" s="346">
        <v>80.64</v>
      </c>
      <c r="H73" s="347">
        <v>921.02</v>
      </c>
      <c r="I73" s="348">
        <v>74271.05</v>
      </c>
      <c r="J73" s="355">
        <v>2.8404490459818044E-3</v>
      </c>
      <c r="K73" s="384">
        <f t="shared" si="3"/>
        <v>0.80117819441738281</v>
      </c>
      <c r="M73" s="242">
        <f t="shared" si="2"/>
        <v>40.32</v>
      </c>
    </row>
    <row r="74" spans="1:13" x14ac:dyDescent="0.2">
      <c r="A74">
        <v>73</v>
      </c>
      <c r="B74" s="83" t="s">
        <v>759</v>
      </c>
      <c r="C74" s="33" t="s">
        <v>515</v>
      </c>
      <c r="D74" s="170" t="s">
        <v>1005</v>
      </c>
      <c r="E74" s="112" t="s">
        <v>1537</v>
      </c>
      <c r="F74" s="19" t="s">
        <v>26</v>
      </c>
      <c r="G74" s="132">
        <v>533.04</v>
      </c>
      <c r="H74" s="20">
        <v>130.22999999999999</v>
      </c>
      <c r="I74" s="21">
        <v>69417.8</v>
      </c>
      <c r="J74" s="78">
        <v>2.6548395880246164E-3</v>
      </c>
      <c r="M74" s="242">
        <f t="shared" si="2"/>
        <v>266.52</v>
      </c>
    </row>
    <row r="75" spans="1:13" ht="25.5" x14ac:dyDescent="0.2">
      <c r="A75">
        <v>74</v>
      </c>
      <c r="B75" s="83" t="s">
        <v>419</v>
      </c>
      <c r="C75" s="31" t="s">
        <v>420</v>
      </c>
      <c r="D75" s="170" t="s">
        <v>1005</v>
      </c>
      <c r="E75" s="112" t="s">
        <v>1442</v>
      </c>
      <c r="F75" s="19" t="s">
        <v>26</v>
      </c>
      <c r="G75" s="132">
        <v>1364</v>
      </c>
      <c r="H75" s="20">
        <v>49.85</v>
      </c>
      <c r="I75" s="21">
        <v>67995.399999999994</v>
      </c>
      <c r="J75" s="77">
        <v>2.6004408051475123E-3</v>
      </c>
      <c r="M75" s="242">
        <f t="shared" si="2"/>
        <v>682</v>
      </c>
    </row>
    <row r="76" spans="1:13" ht="51" x14ac:dyDescent="0.2">
      <c r="A76">
        <v>75</v>
      </c>
      <c r="B76" s="83" t="s">
        <v>458</v>
      </c>
      <c r="C76" s="33" t="s">
        <v>861</v>
      </c>
      <c r="D76" s="170" t="s">
        <v>1085</v>
      </c>
      <c r="E76" s="112" t="s">
        <v>1157</v>
      </c>
      <c r="F76" s="19" t="s">
        <v>1082</v>
      </c>
      <c r="G76" s="132">
        <v>305.64</v>
      </c>
      <c r="H76" s="20">
        <v>210.34</v>
      </c>
      <c r="I76" s="21">
        <v>64288.32</v>
      </c>
      <c r="J76" s="78">
        <v>2.4586658894922443E-3</v>
      </c>
      <c r="M76" s="242">
        <f t="shared" si="2"/>
        <v>152.82</v>
      </c>
    </row>
    <row r="77" spans="1:13" x14ac:dyDescent="0.2">
      <c r="A77">
        <v>76</v>
      </c>
      <c r="B77" s="83" t="s">
        <v>417</v>
      </c>
      <c r="C77" s="33" t="s">
        <v>422</v>
      </c>
      <c r="D77" s="170" t="s">
        <v>1005</v>
      </c>
      <c r="E77" s="112" t="s">
        <v>1441</v>
      </c>
      <c r="F77" s="19" t="s">
        <v>26</v>
      </c>
      <c r="G77" s="132">
        <v>1004</v>
      </c>
      <c r="H77" s="20">
        <v>61.01</v>
      </c>
      <c r="I77" s="21">
        <v>61254.04</v>
      </c>
      <c r="J77" s="78">
        <v>2.3426217817107916E-3</v>
      </c>
      <c r="M77" s="242">
        <f t="shared" si="2"/>
        <v>502</v>
      </c>
    </row>
    <row r="78" spans="1:13" x14ac:dyDescent="0.2">
      <c r="A78">
        <v>77</v>
      </c>
      <c r="B78" s="83" t="s">
        <v>614</v>
      </c>
      <c r="C78" s="33" t="s">
        <v>517</v>
      </c>
      <c r="D78" s="170" t="s">
        <v>1005</v>
      </c>
      <c r="E78" s="112" t="s">
        <v>1541</v>
      </c>
      <c r="F78" s="19" t="s">
        <v>26</v>
      </c>
      <c r="G78" s="132">
        <v>463.26</v>
      </c>
      <c r="H78" s="20">
        <v>130.29</v>
      </c>
      <c r="I78" s="21">
        <v>60358.15</v>
      </c>
      <c r="J78" s="78">
        <v>2.3083590387469499E-3</v>
      </c>
      <c r="M78" s="242">
        <f t="shared" si="2"/>
        <v>231.63</v>
      </c>
    </row>
    <row r="79" spans="1:13" x14ac:dyDescent="0.2">
      <c r="A79">
        <v>78</v>
      </c>
      <c r="B79" s="83" t="s">
        <v>504</v>
      </c>
      <c r="C79" s="31" t="s">
        <v>459</v>
      </c>
      <c r="D79" s="170" t="s">
        <v>1005</v>
      </c>
      <c r="E79" s="112" t="s">
        <v>1521</v>
      </c>
      <c r="F79" s="19" t="s">
        <v>1082</v>
      </c>
      <c r="G79" s="132">
        <v>2073</v>
      </c>
      <c r="H79" s="20">
        <v>28.13</v>
      </c>
      <c r="I79" s="21">
        <v>58313.49</v>
      </c>
      <c r="J79" s="77">
        <v>2.2301623181356597E-3</v>
      </c>
      <c r="M79" s="242">
        <f t="shared" si="2"/>
        <v>1036.5</v>
      </c>
    </row>
    <row r="80" spans="1:13" x14ac:dyDescent="0.2">
      <c r="A80">
        <v>79</v>
      </c>
      <c r="B80" s="80" t="s">
        <v>771</v>
      </c>
      <c r="C80" s="22" t="s">
        <v>587</v>
      </c>
      <c r="D80" s="170" t="s">
        <v>1005</v>
      </c>
      <c r="E80" s="112" t="s">
        <v>1203</v>
      </c>
      <c r="F80" s="19" t="s">
        <v>1082</v>
      </c>
      <c r="G80" s="132">
        <v>1520.71</v>
      </c>
      <c r="H80" s="20">
        <v>38.19</v>
      </c>
      <c r="I80" s="21">
        <v>58075.91</v>
      </c>
      <c r="J80" s="78">
        <v>2.2210762222161277E-3</v>
      </c>
      <c r="M80" s="242">
        <f t="shared" si="2"/>
        <v>760.35500000000002</v>
      </c>
    </row>
    <row r="81" spans="1:13" x14ac:dyDescent="0.2">
      <c r="A81">
        <v>80</v>
      </c>
      <c r="B81" s="82" t="s">
        <v>600</v>
      </c>
      <c r="C81" s="26" t="s">
        <v>97</v>
      </c>
      <c r="D81" s="170" t="s">
        <v>1005</v>
      </c>
      <c r="E81" s="112" t="s">
        <v>1239</v>
      </c>
      <c r="F81" s="19" t="s">
        <v>26</v>
      </c>
      <c r="G81" s="132">
        <v>1557.46</v>
      </c>
      <c r="H81" s="20">
        <v>36.93</v>
      </c>
      <c r="I81" s="21">
        <v>57517</v>
      </c>
      <c r="J81" s="78">
        <v>2.1997010649201193E-3</v>
      </c>
      <c r="M81" s="242">
        <f t="shared" si="2"/>
        <v>778.73</v>
      </c>
    </row>
    <row r="82" spans="1:13" x14ac:dyDescent="0.2">
      <c r="A82">
        <v>81</v>
      </c>
      <c r="B82" s="109" t="s">
        <v>437</v>
      </c>
      <c r="C82" s="33" t="s">
        <v>438</v>
      </c>
      <c r="D82" s="170" t="s">
        <v>1005</v>
      </c>
      <c r="E82" s="112" t="s">
        <v>859</v>
      </c>
      <c r="F82" s="19" t="s">
        <v>1082</v>
      </c>
      <c r="G82" s="132">
        <v>7692.28</v>
      </c>
      <c r="H82" s="20">
        <v>7.26</v>
      </c>
      <c r="I82" s="21">
        <v>55845.95</v>
      </c>
      <c r="J82" s="78">
        <v>2.1357928210177118E-3</v>
      </c>
      <c r="M82" s="242">
        <f t="shared" si="2"/>
        <v>3846.14</v>
      </c>
    </row>
    <row r="83" spans="1:13" ht="25.5" x14ac:dyDescent="0.2">
      <c r="A83">
        <v>82</v>
      </c>
      <c r="B83" s="81" t="s">
        <v>281</v>
      </c>
      <c r="C83" s="33" t="s">
        <v>282</v>
      </c>
      <c r="D83" s="170" t="s">
        <v>1005</v>
      </c>
      <c r="E83" s="112" t="s">
        <v>1359</v>
      </c>
      <c r="F83" s="19" t="s">
        <v>26</v>
      </c>
      <c r="G83" s="132">
        <v>683</v>
      </c>
      <c r="H83" s="20">
        <v>79.959999999999994</v>
      </c>
      <c r="I83" s="21">
        <v>54612.68</v>
      </c>
      <c r="J83" s="78">
        <v>2.0886271946405706E-3</v>
      </c>
      <c r="M83" s="242">
        <f t="shared" si="2"/>
        <v>341.5</v>
      </c>
    </row>
    <row r="84" spans="1:13" ht="25.5" x14ac:dyDescent="0.2">
      <c r="A84">
        <v>83</v>
      </c>
      <c r="B84" s="82" t="s">
        <v>98</v>
      </c>
      <c r="C84" s="26" t="s">
        <v>858</v>
      </c>
      <c r="D84" s="170" t="s">
        <v>1085</v>
      </c>
      <c r="E84" s="112" t="s">
        <v>1161</v>
      </c>
      <c r="F84" s="19" t="s">
        <v>5</v>
      </c>
      <c r="G84" s="132">
        <v>56.1</v>
      </c>
      <c r="H84" s="20">
        <v>921.02</v>
      </c>
      <c r="I84" s="21">
        <v>51669.22</v>
      </c>
      <c r="J84" s="78">
        <v>1.9760564399671737E-3</v>
      </c>
      <c r="M84" s="242">
        <f t="shared" si="2"/>
        <v>28.05</v>
      </c>
    </row>
    <row r="85" spans="1:13" x14ac:dyDescent="0.2">
      <c r="A85">
        <v>84</v>
      </c>
      <c r="B85" s="80" t="s">
        <v>57</v>
      </c>
      <c r="C85" s="22" t="s">
        <v>59</v>
      </c>
      <c r="D85" s="170" t="s">
        <v>1005</v>
      </c>
      <c r="E85" s="112" t="s">
        <v>1213</v>
      </c>
      <c r="F85" s="19" t="s">
        <v>1082</v>
      </c>
      <c r="G85" s="132">
        <v>391.68</v>
      </c>
      <c r="H85" s="20">
        <v>130.72999999999999</v>
      </c>
      <c r="I85" s="21">
        <v>51204.33</v>
      </c>
      <c r="J85" s="78">
        <v>1.9582770177429495E-3</v>
      </c>
      <c r="M85" s="242">
        <f t="shared" si="2"/>
        <v>195.84</v>
      </c>
    </row>
    <row r="86" spans="1:13" ht="25.5" x14ac:dyDescent="0.2">
      <c r="A86">
        <v>85</v>
      </c>
      <c r="B86" s="286" t="s">
        <v>1049</v>
      </c>
      <c r="C86" s="284" t="s">
        <v>970</v>
      </c>
      <c r="D86" s="216" t="s">
        <v>1005</v>
      </c>
      <c r="E86" s="217" t="s">
        <v>1241</v>
      </c>
      <c r="F86" s="218" t="s">
        <v>1082</v>
      </c>
      <c r="G86" s="287">
        <v>667.5</v>
      </c>
      <c r="H86" s="288">
        <v>76.290000000000006</v>
      </c>
      <c r="I86" s="289">
        <v>50923.58</v>
      </c>
      <c r="J86" s="291">
        <v>1.9475399126439991E-3</v>
      </c>
      <c r="M86" s="242">
        <f t="shared" si="2"/>
        <v>333.75</v>
      </c>
    </row>
    <row r="87" spans="1:13" ht="25.5" x14ac:dyDescent="0.2">
      <c r="A87">
        <v>86</v>
      </c>
      <c r="B87" s="83" t="s">
        <v>390</v>
      </c>
      <c r="C87" s="33" t="s">
        <v>399</v>
      </c>
      <c r="D87" s="170" t="s">
        <v>1005</v>
      </c>
      <c r="E87" s="112" t="s">
        <v>1419</v>
      </c>
      <c r="F87" s="19" t="s">
        <v>173</v>
      </c>
      <c r="G87" s="132">
        <v>312</v>
      </c>
      <c r="H87" s="20">
        <v>162.15</v>
      </c>
      <c r="I87" s="21">
        <v>50590.8</v>
      </c>
      <c r="J87" s="78">
        <v>1.9348129533035587E-3</v>
      </c>
      <c r="M87" s="242">
        <f t="shared" si="2"/>
        <v>156</v>
      </c>
    </row>
    <row r="88" spans="1:13" x14ac:dyDescent="0.2">
      <c r="A88">
        <v>87</v>
      </c>
      <c r="B88" s="80" t="s">
        <v>61</v>
      </c>
      <c r="C88" s="26" t="s">
        <v>784</v>
      </c>
      <c r="D88" s="170" t="s">
        <v>1005</v>
      </c>
      <c r="E88" s="112" t="s">
        <v>1216</v>
      </c>
      <c r="F88" s="19" t="s">
        <v>1195</v>
      </c>
      <c r="G88" s="132">
        <v>109.19</v>
      </c>
      <c r="H88" s="20">
        <v>452.45</v>
      </c>
      <c r="I88" s="21">
        <v>49403.02</v>
      </c>
      <c r="J88" s="78">
        <v>1.8893870630295382E-3</v>
      </c>
      <c r="M88" s="242">
        <f t="shared" si="2"/>
        <v>54.594999999999999</v>
      </c>
    </row>
    <row r="89" spans="1:13" x14ac:dyDescent="0.2">
      <c r="A89">
        <v>88</v>
      </c>
      <c r="B89" s="83" t="s">
        <v>479</v>
      </c>
      <c r="C89" s="33" t="s">
        <v>480</v>
      </c>
      <c r="D89" s="170" t="s">
        <v>1005</v>
      </c>
      <c r="E89" s="112" t="s">
        <v>1513</v>
      </c>
      <c r="F89" s="19" t="s">
        <v>26</v>
      </c>
      <c r="G89" s="132">
        <v>530.4</v>
      </c>
      <c r="H89" s="20">
        <v>91.89</v>
      </c>
      <c r="I89" s="21">
        <v>48738.46</v>
      </c>
      <c r="J89" s="78">
        <v>1.8639713887123224E-3</v>
      </c>
      <c r="M89" s="242">
        <f t="shared" si="2"/>
        <v>265.2</v>
      </c>
    </row>
    <row r="90" spans="1:13" x14ac:dyDescent="0.2">
      <c r="A90">
        <v>89</v>
      </c>
      <c r="B90" s="83" t="s">
        <v>347</v>
      </c>
      <c r="C90" s="31" t="s">
        <v>367</v>
      </c>
      <c r="D90" s="170" t="s">
        <v>1005</v>
      </c>
      <c r="E90" s="112" t="s">
        <v>1395</v>
      </c>
      <c r="F90" s="19" t="s">
        <v>26</v>
      </c>
      <c r="G90" s="132">
        <v>1203</v>
      </c>
      <c r="H90" s="20">
        <v>40.229999999999997</v>
      </c>
      <c r="I90" s="21">
        <v>48396.69</v>
      </c>
      <c r="J90" s="77">
        <v>1.8509006125425336E-3</v>
      </c>
      <c r="M90" s="242">
        <f t="shared" si="2"/>
        <v>601.5</v>
      </c>
    </row>
    <row r="91" spans="1:13" x14ac:dyDescent="0.2">
      <c r="A91">
        <v>90</v>
      </c>
      <c r="B91" s="80" t="s">
        <v>67</v>
      </c>
      <c r="C91" s="26" t="s">
        <v>37</v>
      </c>
      <c r="D91" s="170" t="s">
        <v>1005</v>
      </c>
      <c r="E91" s="112" t="s">
        <v>1204</v>
      </c>
      <c r="F91" s="19" t="s">
        <v>1195</v>
      </c>
      <c r="G91" s="132">
        <v>615.30999999999995</v>
      </c>
      <c r="H91" s="20">
        <v>77.599999999999994</v>
      </c>
      <c r="I91" s="21">
        <v>47748.06</v>
      </c>
      <c r="J91" s="78">
        <v>1.8260941709385009E-3</v>
      </c>
      <c r="M91" s="242">
        <f t="shared" si="2"/>
        <v>307.65499999999997</v>
      </c>
    </row>
    <row r="92" spans="1:13" x14ac:dyDescent="0.2">
      <c r="A92">
        <v>91</v>
      </c>
      <c r="B92" s="80" t="s">
        <v>106</v>
      </c>
      <c r="C92" s="22" t="s">
        <v>107</v>
      </c>
      <c r="D92" s="170" t="s">
        <v>1005</v>
      </c>
      <c r="E92" s="112" t="s">
        <v>1246</v>
      </c>
      <c r="F92" s="19" t="s">
        <v>173</v>
      </c>
      <c r="G92" s="132">
        <v>84</v>
      </c>
      <c r="H92" s="20">
        <v>534.66</v>
      </c>
      <c r="I92" s="21">
        <v>44911.44</v>
      </c>
      <c r="J92" s="78">
        <v>1.7176094440790731E-3</v>
      </c>
      <c r="M92" s="242">
        <f t="shared" si="2"/>
        <v>42</v>
      </c>
    </row>
    <row r="93" spans="1:13" ht="25.5" x14ac:dyDescent="0.2">
      <c r="A93">
        <v>92</v>
      </c>
      <c r="B93" s="80" t="s">
        <v>103</v>
      </c>
      <c r="C93" s="22" t="s">
        <v>104</v>
      </c>
      <c r="D93" s="170" t="s">
        <v>1005</v>
      </c>
      <c r="E93" s="112" t="s">
        <v>1244</v>
      </c>
      <c r="F93" s="19" t="s">
        <v>173</v>
      </c>
      <c r="G93" s="132">
        <v>48</v>
      </c>
      <c r="H93" s="20">
        <v>876.13</v>
      </c>
      <c r="I93" s="21">
        <v>42054.239999999998</v>
      </c>
      <c r="J93" s="78">
        <v>1.6083376482154193E-3</v>
      </c>
      <c r="M93" s="242">
        <f t="shared" si="2"/>
        <v>24</v>
      </c>
    </row>
    <row r="94" spans="1:13" x14ac:dyDescent="0.2">
      <c r="A94">
        <v>93</v>
      </c>
      <c r="B94" s="83" t="s">
        <v>407</v>
      </c>
      <c r="C94" s="33" t="s">
        <v>548</v>
      </c>
      <c r="D94" s="170" t="s">
        <v>1005</v>
      </c>
      <c r="E94" s="112" t="s">
        <v>1429</v>
      </c>
      <c r="F94" s="19" t="s">
        <v>173</v>
      </c>
      <c r="G94" s="132">
        <v>30</v>
      </c>
      <c r="H94" s="20">
        <v>1360.69</v>
      </c>
      <c r="I94" s="21">
        <v>40820.699999999997</v>
      </c>
      <c r="J94" s="78">
        <v>1.5611616958600884E-3</v>
      </c>
      <c r="M94" s="242">
        <f t="shared" si="2"/>
        <v>15</v>
      </c>
    </row>
    <row r="95" spans="1:13" ht="25.5" x14ac:dyDescent="0.2">
      <c r="A95">
        <v>94</v>
      </c>
      <c r="B95" s="81" t="s">
        <v>283</v>
      </c>
      <c r="C95" s="32" t="s">
        <v>284</v>
      </c>
      <c r="D95" s="171" t="s">
        <v>1005</v>
      </c>
      <c r="E95" s="172" t="s">
        <v>1360</v>
      </c>
      <c r="F95" s="30" t="s">
        <v>26</v>
      </c>
      <c r="G95" s="132">
        <v>335</v>
      </c>
      <c r="H95" s="20">
        <v>120.45</v>
      </c>
      <c r="I95" s="21">
        <v>40350.75</v>
      </c>
      <c r="J95" s="79">
        <v>1.5431887571557192E-3</v>
      </c>
      <c r="M95" s="242">
        <f t="shared" si="2"/>
        <v>167.5</v>
      </c>
    </row>
    <row r="96" spans="1:13" ht="25.5" x14ac:dyDescent="0.2">
      <c r="A96">
        <v>95</v>
      </c>
      <c r="B96" s="267" t="s">
        <v>1054</v>
      </c>
      <c r="C96" s="313" t="s">
        <v>976</v>
      </c>
      <c r="D96" s="223" t="s">
        <v>1005</v>
      </c>
      <c r="E96" s="224" t="s">
        <v>1274</v>
      </c>
      <c r="F96" s="225" t="s">
        <v>26</v>
      </c>
      <c r="G96" s="226">
        <v>38</v>
      </c>
      <c r="H96" s="227">
        <v>1038.6400000000001</v>
      </c>
      <c r="I96" s="228">
        <v>39468.32</v>
      </c>
      <c r="J96" s="229">
        <v>1.5094407833268085E-3</v>
      </c>
      <c r="M96" s="242">
        <f t="shared" si="2"/>
        <v>19</v>
      </c>
    </row>
    <row r="97" spans="1:13" ht="25.5" x14ac:dyDescent="0.2">
      <c r="A97">
        <v>96</v>
      </c>
      <c r="B97" s="306" t="s">
        <v>1006</v>
      </c>
      <c r="C97" s="314" t="s">
        <v>813</v>
      </c>
      <c r="D97" s="277" t="s">
        <v>1005</v>
      </c>
      <c r="E97" s="278" t="s">
        <v>1194</v>
      </c>
      <c r="F97" s="279" t="s">
        <v>1195</v>
      </c>
      <c r="G97" s="334">
        <v>382.44</v>
      </c>
      <c r="H97" s="280">
        <v>102.64</v>
      </c>
      <c r="I97" s="281">
        <v>39253.64</v>
      </c>
      <c r="J97" s="282">
        <v>1.5012304833352051E-3</v>
      </c>
      <c r="M97" s="242">
        <f t="shared" si="2"/>
        <v>191.22</v>
      </c>
    </row>
    <row r="98" spans="1:13" x14ac:dyDescent="0.2">
      <c r="A98">
        <v>97</v>
      </c>
      <c r="B98" s="90" t="s">
        <v>300</v>
      </c>
      <c r="C98" s="33" t="s">
        <v>643</v>
      </c>
      <c r="D98" s="231" t="s">
        <v>1005</v>
      </c>
      <c r="E98" s="232" t="s">
        <v>1366</v>
      </c>
      <c r="F98" s="88" t="s">
        <v>26</v>
      </c>
      <c r="G98" s="233">
        <v>25.26</v>
      </c>
      <c r="H98" s="113">
        <v>1548.93</v>
      </c>
      <c r="I98" s="234">
        <v>39125.97</v>
      </c>
      <c r="J98" s="89">
        <v>1.4963478254260939E-3</v>
      </c>
      <c r="M98" s="242">
        <f t="shared" si="2"/>
        <v>12.63</v>
      </c>
    </row>
    <row r="99" spans="1:13" ht="25.5" x14ac:dyDescent="0.2">
      <c r="A99">
        <v>98</v>
      </c>
      <c r="B99" s="297" t="s">
        <v>789</v>
      </c>
      <c r="C99" s="106" t="s">
        <v>911</v>
      </c>
      <c r="D99" s="235" t="s">
        <v>1085</v>
      </c>
      <c r="E99" s="236" t="s">
        <v>1076</v>
      </c>
      <c r="F99" s="237" t="s">
        <v>1082</v>
      </c>
      <c r="G99" s="238">
        <v>5.05</v>
      </c>
      <c r="H99" s="239">
        <v>7648.08</v>
      </c>
      <c r="I99" s="240">
        <v>38622.800000000003</v>
      </c>
      <c r="J99" s="337">
        <v>1.4771044089607731E-3</v>
      </c>
      <c r="M99" s="242">
        <f t="shared" si="2"/>
        <v>2.5249999999999999</v>
      </c>
    </row>
    <row r="100" spans="1:13" ht="13.5" thickBot="1" x14ac:dyDescent="0.25">
      <c r="A100">
        <v>99</v>
      </c>
      <c r="B100" s="304" t="s">
        <v>590</v>
      </c>
      <c r="C100" s="325" t="s">
        <v>580</v>
      </c>
      <c r="D100" s="170" t="s">
        <v>1005</v>
      </c>
      <c r="E100" s="112" t="s">
        <v>1486</v>
      </c>
      <c r="F100" s="19" t="s">
        <v>1082</v>
      </c>
      <c r="G100" s="335">
        <v>329</v>
      </c>
      <c r="H100" s="20">
        <v>116.99</v>
      </c>
      <c r="I100" s="21">
        <v>38489.71</v>
      </c>
      <c r="J100" s="338">
        <v>1.4720144666005976E-3</v>
      </c>
      <c r="M100" s="242">
        <f t="shared" si="2"/>
        <v>164.5</v>
      </c>
    </row>
    <row r="101" spans="1:13" x14ac:dyDescent="0.2">
      <c r="A101">
        <v>100</v>
      </c>
      <c r="B101" s="82" t="s">
        <v>477</v>
      </c>
      <c r="C101" s="31" t="s">
        <v>790</v>
      </c>
      <c r="D101" s="170" t="s">
        <v>1005</v>
      </c>
      <c r="E101" s="112" t="s">
        <v>1509</v>
      </c>
      <c r="F101" s="19" t="s">
        <v>26</v>
      </c>
      <c r="G101" s="233">
        <v>1992.98</v>
      </c>
      <c r="H101" s="20">
        <v>19.09</v>
      </c>
      <c r="I101" s="21">
        <v>38045.99</v>
      </c>
      <c r="J101" s="77">
        <v>1.4550446775551612E-3</v>
      </c>
      <c r="M101" s="242">
        <f t="shared" si="2"/>
        <v>996.49</v>
      </c>
    </row>
    <row r="102" spans="1:13" x14ac:dyDescent="0.2">
      <c r="A102">
        <v>101</v>
      </c>
      <c r="B102" s="214" t="s">
        <v>566</v>
      </c>
      <c r="C102" s="215">
        <v>200201</v>
      </c>
      <c r="D102" s="216" t="s">
        <v>1152</v>
      </c>
      <c r="E102" s="219" t="s">
        <v>1174</v>
      </c>
      <c r="F102" s="218" t="s">
        <v>26</v>
      </c>
      <c r="G102" s="331">
        <v>480</v>
      </c>
      <c r="H102" s="288">
        <v>75.040000000000006</v>
      </c>
      <c r="I102" s="289">
        <v>36019.199999999997</v>
      </c>
      <c r="J102" s="291">
        <v>1.3775313837225648E-3</v>
      </c>
      <c r="M102" s="242">
        <f t="shared" si="2"/>
        <v>240</v>
      </c>
    </row>
    <row r="103" spans="1:13" x14ac:dyDescent="0.2">
      <c r="A103">
        <v>102</v>
      </c>
      <c r="B103" s="83" t="s">
        <v>765</v>
      </c>
      <c r="C103" s="22" t="s">
        <v>140</v>
      </c>
      <c r="D103" s="170" t="s">
        <v>1005</v>
      </c>
      <c r="E103" s="112" t="s">
        <v>1270</v>
      </c>
      <c r="F103" s="19" t="s">
        <v>26</v>
      </c>
      <c r="G103" s="233">
        <v>90.31</v>
      </c>
      <c r="H103" s="20">
        <v>389.4</v>
      </c>
      <c r="I103" s="21">
        <v>35166.71</v>
      </c>
      <c r="J103" s="78">
        <v>1.3449284461417843E-3</v>
      </c>
      <c r="M103" s="242">
        <f t="shared" si="2"/>
        <v>45.155000000000001</v>
      </c>
    </row>
    <row r="104" spans="1:13" x14ac:dyDescent="0.2">
      <c r="A104">
        <v>103</v>
      </c>
      <c r="B104" s="80" t="s">
        <v>126</v>
      </c>
      <c r="C104" s="22" t="s">
        <v>787</v>
      </c>
      <c r="D104" s="170" t="s">
        <v>1005</v>
      </c>
      <c r="E104" s="112" t="s">
        <v>1258</v>
      </c>
      <c r="F104" s="19" t="s">
        <v>173</v>
      </c>
      <c r="G104" s="233">
        <v>34</v>
      </c>
      <c r="H104" s="20">
        <v>1033.3</v>
      </c>
      <c r="I104" s="21">
        <v>35132.199999999997</v>
      </c>
      <c r="J104" s="78">
        <v>1.3436086331517049E-3</v>
      </c>
      <c r="M104" s="242">
        <f t="shared" si="2"/>
        <v>17</v>
      </c>
    </row>
    <row r="105" spans="1:13" ht="25.5" x14ac:dyDescent="0.2">
      <c r="A105">
        <v>104</v>
      </c>
      <c r="B105" s="308" t="s">
        <v>1007</v>
      </c>
      <c r="C105" s="328" t="s">
        <v>840</v>
      </c>
      <c r="D105" s="220" t="s">
        <v>1085</v>
      </c>
      <c r="E105" s="221" t="s">
        <v>1197</v>
      </c>
      <c r="F105" s="222" t="s">
        <v>32</v>
      </c>
      <c r="G105" s="292">
        <v>1305.92</v>
      </c>
      <c r="H105" s="288">
        <v>26.89</v>
      </c>
      <c r="I105" s="289">
        <v>35116.19</v>
      </c>
      <c r="J105" s="340">
        <v>1.3429963408894284E-3</v>
      </c>
      <c r="M105" s="242">
        <f t="shared" si="2"/>
        <v>652.96</v>
      </c>
    </row>
    <row r="106" spans="1:13" ht="25.5" x14ac:dyDescent="0.2">
      <c r="A106">
        <v>105</v>
      </c>
      <c r="B106" s="81" t="s">
        <v>237</v>
      </c>
      <c r="C106" s="31" t="s">
        <v>238</v>
      </c>
      <c r="D106" s="170" t="s">
        <v>1005</v>
      </c>
      <c r="E106" s="112" t="s">
        <v>1334</v>
      </c>
      <c r="F106" s="19" t="s">
        <v>173</v>
      </c>
      <c r="G106" s="233">
        <v>24</v>
      </c>
      <c r="H106" s="20">
        <v>1438.72</v>
      </c>
      <c r="I106" s="21">
        <v>34529.279999999999</v>
      </c>
      <c r="J106" s="77">
        <v>1.3205503414108E-3</v>
      </c>
      <c r="M106" s="242">
        <f t="shared" si="2"/>
        <v>12</v>
      </c>
    </row>
    <row r="107" spans="1:13" ht="25.5" x14ac:dyDescent="0.2">
      <c r="A107">
        <v>106</v>
      </c>
      <c r="B107" s="80" t="s">
        <v>48</v>
      </c>
      <c r="C107" s="22" t="s">
        <v>49</v>
      </c>
      <c r="D107" s="170" t="s">
        <v>1005</v>
      </c>
      <c r="E107" s="112" t="s">
        <v>1209</v>
      </c>
      <c r="F107" s="19" t="s">
        <v>1082</v>
      </c>
      <c r="G107" s="233">
        <v>139.19999999999999</v>
      </c>
      <c r="H107" s="20">
        <v>242.78</v>
      </c>
      <c r="I107" s="21">
        <v>33794.980000000003</v>
      </c>
      <c r="J107" s="78">
        <v>1.2924675051715865E-3</v>
      </c>
      <c r="M107" s="242">
        <f t="shared" si="2"/>
        <v>69.599999999999994</v>
      </c>
    </row>
    <row r="108" spans="1:13" ht="25.5" x14ac:dyDescent="0.2">
      <c r="A108">
        <v>107</v>
      </c>
      <c r="B108" s="109" t="s">
        <v>594</v>
      </c>
      <c r="C108" s="33" t="s">
        <v>869</v>
      </c>
      <c r="D108" s="170" t="s">
        <v>1085</v>
      </c>
      <c r="E108" s="112" t="s">
        <v>1494</v>
      </c>
      <c r="F108" s="19" t="s">
        <v>5</v>
      </c>
      <c r="G108" s="233">
        <v>377.71</v>
      </c>
      <c r="H108" s="20">
        <v>89.42</v>
      </c>
      <c r="I108" s="21">
        <v>33774.83</v>
      </c>
      <c r="J108" s="78">
        <v>1.2916968812437366E-3</v>
      </c>
      <c r="M108" s="242">
        <f t="shared" si="2"/>
        <v>188.85499999999999</v>
      </c>
    </row>
    <row r="109" spans="1:13" x14ac:dyDescent="0.2">
      <c r="A109">
        <v>108</v>
      </c>
      <c r="B109" s="83" t="s">
        <v>754</v>
      </c>
      <c r="C109" s="33" t="s">
        <v>493</v>
      </c>
      <c r="D109" s="170" t="s">
        <v>1005</v>
      </c>
      <c r="E109" s="112" t="s">
        <v>1519</v>
      </c>
      <c r="F109" s="19" t="s">
        <v>1082</v>
      </c>
      <c r="G109" s="233">
        <v>583.22</v>
      </c>
      <c r="H109" s="20">
        <v>56.36</v>
      </c>
      <c r="I109" s="21">
        <v>32870.28</v>
      </c>
      <c r="J109" s="78">
        <v>1.2571029420905559E-3</v>
      </c>
      <c r="M109" s="242">
        <f t="shared" si="2"/>
        <v>291.61</v>
      </c>
    </row>
    <row r="110" spans="1:13" ht="25.5" x14ac:dyDescent="0.2">
      <c r="A110">
        <v>109</v>
      </c>
      <c r="B110" s="83" t="s">
        <v>398</v>
      </c>
      <c r="C110" s="31" t="s">
        <v>379</v>
      </c>
      <c r="D110" s="170" t="s">
        <v>1005</v>
      </c>
      <c r="E110" s="112" t="s">
        <v>1424</v>
      </c>
      <c r="F110" s="19" t="s">
        <v>173</v>
      </c>
      <c r="G110" s="233">
        <v>44</v>
      </c>
      <c r="H110" s="20">
        <v>728.39</v>
      </c>
      <c r="I110" s="21">
        <v>32049.16</v>
      </c>
      <c r="J110" s="78">
        <v>1.2256997301979466E-3</v>
      </c>
      <c r="M110" s="242">
        <f t="shared" si="2"/>
        <v>22</v>
      </c>
    </row>
    <row r="111" spans="1:13" ht="25.5" x14ac:dyDescent="0.2">
      <c r="A111">
        <v>110</v>
      </c>
      <c r="B111" s="81" t="s">
        <v>203</v>
      </c>
      <c r="C111" s="31" t="s">
        <v>204</v>
      </c>
      <c r="D111" s="170" t="s">
        <v>1005</v>
      </c>
      <c r="E111" s="112" t="s">
        <v>1316</v>
      </c>
      <c r="F111" s="19" t="s">
        <v>173</v>
      </c>
      <c r="G111" s="233">
        <v>68</v>
      </c>
      <c r="H111" s="20">
        <v>468.79</v>
      </c>
      <c r="I111" s="21">
        <v>31877.72</v>
      </c>
      <c r="J111" s="78">
        <v>1.2191431164912182E-3</v>
      </c>
      <c r="M111" s="242">
        <f t="shared" si="2"/>
        <v>34</v>
      </c>
    </row>
    <row r="112" spans="1:13" x14ac:dyDescent="0.2">
      <c r="A112">
        <v>111</v>
      </c>
      <c r="B112" s="83" t="s">
        <v>556</v>
      </c>
      <c r="C112" s="31" t="s">
        <v>553</v>
      </c>
      <c r="D112" s="170" t="s">
        <v>1005</v>
      </c>
      <c r="E112" s="112" t="s">
        <v>1435</v>
      </c>
      <c r="F112" s="19" t="s">
        <v>173</v>
      </c>
      <c r="G112" s="233">
        <v>800</v>
      </c>
      <c r="H112" s="20">
        <v>39.19</v>
      </c>
      <c r="I112" s="21">
        <v>31352</v>
      </c>
      <c r="J112" s="78">
        <v>1.1990372896252513E-3</v>
      </c>
      <c r="M112" s="242">
        <f t="shared" si="2"/>
        <v>400</v>
      </c>
    </row>
    <row r="113" spans="1:13" x14ac:dyDescent="0.2">
      <c r="A113">
        <v>112</v>
      </c>
      <c r="B113" s="76" t="s">
        <v>431</v>
      </c>
      <c r="C113" s="33" t="s">
        <v>432</v>
      </c>
      <c r="D113" s="170" t="s">
        <v>1005</v>
      </c>
      <c r="E113" s="112" t="s">
        <v>1485</v>
      </c>
      <c r="F113" s="19" t="s">
        <v>1082</v>
      </c>
      <c r="G113" s="233">
        <v>409.13</v>
      </c>
      <c r="H113" s="20">
        <v>76.3</v>
      </c>
      <c r="I113" s="21">
        <v>31216.62</v>
      </c>
      <c r="J113" s="78">
        <v>1.193859767672283E-3</v>
      </c>
      <c r="M113" s="242">
        <f t="shared" si="2"/>
        <v>204.565</v>
      </c>
    </row>
    <row r="114" spans="1:13" ht="63.75" x14ac:dyDescent="0.2">
      <c r="A114">
        <v>113</v>
      </c>
      <c r="B114" s="81" t="s">
        <v>1029</v>
      </c>
      <c r="C114" s="26">
        <v>5678</v>
      </c>
      <c r="D114" s="170" t="s">
        <v>1151</v>
      </c>
      <c r="E114" s="112" t="s">
        <v>1225</v>
      </c>
      <c r="F114" s="19" t="s">
        <v>1226</v>
      </c>
      <c r="G114" s="233">
        <v>226.67</v>
      </c>
      <c r="H114" s="20">
        <v>134.99</v>
      </c>
      <c r="I114" s="21">
        <v>30598.18</v>
      </c>
      <c r="J114" s="78">
        <v>1.170207923407297E-3</v>
      </c>
      <c r="M114" s="242">
        <f t="shared" si="2"/>
        <v>113.33499999999999</v>
      </c>
    </row>
    <row r="115" spans="1:13" ht="25.5" x14ac:dyDescent="0.2">
      <c r="A115">
        <v>114</v>
      </c>
      <c r="B115" s="181" t="s">
        <v>313</v>
      </c>
      <c r="C115" s="32" t="s">
        <v>314</v>
      </c>
      <c r="D115" s="171" t="s">
        <v>1005</v>
      </c>
      <c r="E115" s="172" t="s">
        <v>1375</v>
      </c>
      <c r="F115" s="30" t="s">
        <v>173</v>
      </c>
      <c r="G115" s="233">
        <v>15</v>
      </c>
      <c r="H115" s="20">
        <v>2031.89</v>
      </c>
      <c r="I115" s="21">
        <v>30478.35</v>
      </c>
      <c r="J115" s="79">
        <v>1.1656251013093192E-3</v>
      </c>
      <c r="M115" s="242">
        <f t="shared" si="2"/>
        <v>7.5</v>
      </c>
    </row>
    <row r="116" spans="1:13" ht="25.5" x14ac:dyDescent="0.2">
      <c r="A116">
        <v>115</v>
      </c>
      <c r="B116" s="80" t="s">
        <v>40</v>
      </c>
      <c r="C116" s="18" t="s">
        <v>41</v>
      </c>
      <c r="D116" s="170" t="s">
        <v>1005</v>
      </c>
      <c r="E116" s="112" t="s">
        <v>1205</v>
      </c>
      <c r="F116" s="19" t="s">
        <v>26</v>
      </c>
      <c r="G116" s="233">
        <v>290</v>
      </c>
      <c r="H116" s="20">
        <v>104.39</v>
      </c>
      <c r="I116" s="21">
        <v>30273.1</v>
      </c>
      <c r="J116" s="77">
        <v>1.157775445667077E-3</v>
      </c>
      <c r="M116" s="242">
        <f t="shared" si="2"/>
        <v>145</v>
      </c>
    </row>
    <row r="117" spans="1:13" x14ac:dyDescent="0.2">
      <c r="A117">
        <v>116</v>
      </c>
      <c r="B117" s="302" t="s">
        <v>160</v>
      </c>
      <c r="C117" s="283" t="s">
        <v>641</v>
      </c>
      <c r="D117" s="216" t="s">
        <v>1005</v>
      </c>
      <c r="E117" s="217" t="s">
        <v>1295</v>
      </c>
      <c r="F117" s="218" t="s">
        <v>173</v>
      </c>
      <c r="G117" s="292">
        <v>2</v>
      </c>
      <c r="H117" s="288">
        <v>15063.14</v>
      </c>
      <c r="I117" s="289">
        <v>30126.28</v>
      </c>
      <c r="J117" s="291">
        <v>1.1521604081937808E-3</v>
      </c>
      <c r="M117" s="242">
        <f t="shared" si="2"/>
        <v>1</v>
      </c>
    </row>
    <row r="118" spans="1:13" x14ac:dyDescent="0.2">
      <c r="A118">
        <v>117</v>
      </c>
      <c r="B118" s="81" t="s">
        <v>78</v>
      </c>
      <c r="C118" s="26" t="s">
        <v>583</v>
      </c>
      <c r="D118" s="170" t="s">
        <v>1005</v>
      </c>
      <c r="E118" s="112" t="s">
        <v>1223</v>
      </c>
      <c r="F118" s="19" t="s">
        <v>173</v>
      </c>
      <c r="G118" s="233">
        <v>1</v>
      </c>
      <c r="H118" s="20">
        <v>28646.06</v>
      </c>
      <c r="I118" s="21">
        <v>28646.06</v>
      </c>
      <c r="J118" s="78">
        <v>1.0955503362095665E-3</v>
      </c>
      <c r="M118" s="242">
        <f t="shared" si="2"/>
        <v>0.5</v>
      </c>
    </row>
    <row r="119" spans="1:13" x14ac:dyDescent="0.2">
      <c r="A119">
        <v>118</v>
      </c>
      <c r="B119" s="80" t="s">
        <v>58</v>
      </c>
      <c r="C119" s="29" t="s">
        <v>679</v>
      </c>
      <c r="D119" s="171" t="s">
        <v>1005</v>
      </c>
      <c r="E119" s="172" t="s">
        <v>1214</v>
      </c>
      <c r="F119" s="30" t="s">
        <v>1082</v>
      </c>
      <c r="G119" s="233">
        <v>346.22</v>
      </c>
      <c r="H119" s="20">
        <v>81.739999999999995</v>
      </c>
      <c r="I119" s="21">
        <v>28300.02</v>
      </c>
      <c r="J119" s="79">
        <v>1.082316256606928E-3</v>
      </c>
      <c r="M119" s="242">
        <f t="shared" si="2"/>
        <v>173.11</v>
      </c>
    </row>
    <row r="120" spans="1:13" x14ac:dyDescent="0.2">
      <c r="A120">
        <v>119</v>
      </c>
      <c r="B120" s="83" t="s">
        <v>755</v>
      </c>
      <c r="C120" s="31" t="s">
        <v>508</v>
      </c>
      <c r="D120" s="170" t="s">
        <v>1005</v>
      </c>
      <c r="E120" s="112" t="s">
        <v>1529</v>
      </c>
      <c r="F120" s="19" t="s">
        <v>173</v>
      </c>
      <c r="G120" s="233">
        <v>3</v>
      </c>
      <c r="H120" s="20">
        <v>9311.44</v>
      </c>
      <c r="I120" s="21">
        <v>27934.32</v>
      </c>
      <c r="J120" s="77">
        <v>1.0683302928146355E-3</v>
      </c>
      <c r="M120" s="242">
        <f t="shared" si="2"/>
        <v>1.5</v>
      </c>
    </row>
    <row r="121" spans="1:13" x14ac:dyDescent="0.2">
      <c r="A121">
        <v>120</v>
      </c>
      <c r="B121" s="109" t="s">
        <v>443</v>
      </c>
      <c r="C121" s="32" t="s">
        <v>581</v>
      </c>
      <c r="D121" s="170" t="s">
        <v>1005</v>
      </c>
      <c r="E121" s="112" t="s">
        <v>1490</v>
      </c>
      <c r="F121" s="19" t="s">
        <v>1082</v>
      </c>
      <c r="G121" s="233">
        <v>138.97</v>
      </c>
      <c r="H121" s="20">
        <v>200.58</v>
      </c>
      <c r="I121" s="21">
        <v>27874.6</v>
      </c>
      <c r="J121" s="79">
        <v>1.0660463394165612E-3</v>
      </c>
      <c r="M121" s="242">
        <f t="shared" si="2"/>
        <v>69.484999999999999</v>
      </c>
    </row>
    <row r="122" spans="1:13" x14ac:dyDescent="0.2">
      <c r="A122">
        <v>121</v>
      </c>
      <c r="B122" s="98" t="s">
        <v>341</v>
      </c>
      <c r="C122" s="32" t="s">
        <v>361</v>
      </c>
      <c r="D122" s="171" t="s">
        <v>1005</v>
      </c>
      <c r="E122" s="172" t="s">
        <v>1392</v>
      </c>
      <c r="F122" s="30" t="s">
        <v>26</v>
      </c>
      <c r="G122" s="233">
        <v>933.05</v>
      </c>
      <c r="H122" s="20">
        <v>29.26</v>
      </c>
      <c r="I122" s="21">
        <v>27301.040000000001</v>
      </c>
      <c r="J122" s="79">
        <v>1.0441109021928608E-3</v>
      </c>
      <c r="M122" s="242">
        <f t="shared" si="2"/>
        <v>466.52499999999998</v>
      </c>
    </row>
    <row r="123" spans="1:13" x14ac:dyDescent="0.2">
      <c r="A123">
        <v>122</v>
      </c>
      <c r="B123" s="299" t="s">
        <v>570</v>
      </c>
      <c r="C123" s="322" t="s">
        <v>937</v>
      </c>
      <c r="D123" s="170" t="s">
        <v>1085</v>
      </c>
      <c r="E123" s="112" t="s">
        <v>1012</v>
      </c>
      <c r="F123" s="19" t="s">
        <v>173</v>
      </c>
      <c r="G123" s="330">
        <v>13</v>
      </c>
      <c r="H123" s="20">
        <v>2080.0500000000002</v>
      </c>
      <c r="I123" s="21">
        <v>27040.65</v>
      </c>
      <c r="J123" s="147">
        <v>1.03415245233813E-3</v>
      </c>
      <c r="M123" s="242">
        <f t="shared" si="2"/>
        <v>6.5</v>
      </c>
    </row>
    <row r="124" spans="1:13" ht="25.5" x14ac:dyDescent="0.2">
      <c r="A124">
        <v>123</v>
      </c>
      <c r="B124" s="294" t="s">
        <v>947</v>
      </c>
      <c r="C124" s="140" t="s">
        <v>25</v>
      </c>
      <c r="D124" s="170" t="s">
        <v>1005</v>
      </c>
      <c r="E124" s="112" t="s">
        <v>1191</v>
      </c>
      <c r="F124" s="19" t="s">
        <v>26</v>
      </c>
      <c r="G124" s="113">
        <v>326</v>
      </c>
      <c r="H124" s="20">
        <v>82.47</v>
      </c>
      <c r="I124" s="21">
        <v>26885.22</v>
      </c>
      <c r="J124" s="89">
        <v>1.0282081308936783E-3</v>
      </c>
      <c r="M124" s="242">
        <f t="shared" si="2"/>
        <v>163</v>
      </c>
    </row>
    <row r="125" spans="1:13" x14ac:dyDescent="0.2">
      <c r="A125">
        <v>124</v>
      </c>
      <c r="B125" s="294" t="s">
        <v>146</v>
      </c>
      <c r="C125" s="87" t="s">
        <v>818</v>
      </c>
      <c r="D125" s="170" t="s">
        <v>1005</v>
      </c>
      <c r="E125" s="112" t="s">
        <v>1282</v>
      </c>
      <c r="F125" s="19" t="s">
        <v>26</v>
      </c>
      <c r="G125" s="233">
        <v>568.65</v>
      </c>
      <c r="H125" s="20">
        <v>47.21</v>
      </c>
      <c r="I125" s="21">
        <v>26845.97</v>
      </c>
      <c r="J125" s="89">
        <v>1.0267070396198269E-3</v>
      </c>
      <c r="M125" s="242">
        <f t="shared" si="2"/>
        <v>284.32499999999999</v>
      </c>
    </row>
    <row r="126" spans="1:13" x14ac:dyDescent="0.2">
      <c r="A126">
        <v>125</v>
      </c>
      <c r="B126" s="294" t="s">
        <v>152</v>
      </c>
      <c r="C126" s="87" t="s">
        <v>149</v>
      </c>
      <c r="D126" s="170" t="s">
        <v>1005</v>
      </c>
      <c r="E126" s="112" t="s">
        <v>1286</v>
      </c>
      <c r="F126" s="19" t="s">
        <v>26</v>
      </c>
      <c r="G126" s="233">
        <v>234.32</v>
      </c>
      <c r="H126" s="20">
        <v>113.66</v>
      </c>
      <c r="I126" s="21">
        <v>26632.81</v>
      </c>
      <c r="J126" s="89">
        <v>1.0185548710609942E-3</v>
      </c>
      <c r="M126" s="242">
        <f t="shared" si="2"/>
        <v>117.16</v>
      </c>
    </row>
    <row r="127" spans="1:13" x14ac:dyDescent="0.2">
      <c r="A127">
        <v>126</v>
      </c>
      <c r="B127" s="294" t="s">
        <v>941</v>
      </c>
      <c r="C127" s="321" t="s">
        <v>1000</v>
      </c>
      <c r="D127" s="170" t="s">
        <v>1005</v>
      </c>
      <c r="E127" s="112" t="s">
        <v>1187</v>
      </c>
      <c r="F127" s="19" t="s">
        <v>1082</v>
      </c>
      <c r="G127" s="332">
        <v>62.7</v>
      </c>
      <c r="H127" s="20">
        <v>420.8</v>
      </c>
      <c r="I127" s="21">
        <v>26384.16</v>
      </c>
      <c r="J127" s="89">
        <v>1.0090454100356906E-3</v>
      </c>
      <c r="M127" s="242">
        <f t="shared" si="2"/>
        <v>31.35</v>
      </c>
    </row>
    <row r="128" spans="1:13" ht="25.5" x14ac:dyDescent="0.2">
      <c r="A128">
        <v>127</v>
      </c>
      <c r="B128" s="230" t="s">
        <v>1048</v>
      </c>
      <c r="C128" s="87" t="s">
        <v>968</v>
      </c>
      <c r="D128" s="170" t="s">
        <v>1005</v>
      </c>
      <c r="E128" s="112" t="s">
        <v>1240</v>
      </c>
      <c r="F128" s="19" t="s">
        <v>1082</v>
      </c>
      <c r="G128" s="233">
        <v>267</v>
      </c>
      <c r="H128" s="20">
        <v>98.8</v>
      </c>
      <c r="I128" s="21">
        <v>26379.599999999999</v>
      </c>
      <c r="J128" s="89">
        <v>1.0088710157373781E-3</v>
      </c>
      <c r="M128" s="242">
        <f t="shared" si="2"/>
        <v>133.5</v>
      </c>
    </row>
    <row r="129" spans="1:13" ht="25.5" x14ac:dyDescent="0.2">
      <c r="A129">
        <v>128</v>
      </c>
      <c r="B129" s="90" t="s">
        <v>791</v>
      </c>
      <c r="C129" s="86" t="s">
        <v>632</v>
      </c>
      <c r="D129" s="170" t="s">
        <v>1005</v>
      </c>
      <c r="E129" s="112" t="s">
        <v>1534</v>
      </c>
      <c r="F129" s="19" t="s">
        <v>173</v>
      </c>
      <c r="G129" s="233">
        <v>4</v>
      </c>
      <c r="H129" s="20">
        <v>6167.72</v>
      </c>
      <c r="I129" s="21">
        <v>24670.880000000001</v>
      </c>
      <c r="J129" s="89">
        <v>9.4352210665571011E-4</v>
      </c>
      <c r="M129" s="242">
        <f t="shared" si="2"/>
        <v>2</v>
      </c>
    </row>
    <row r="130" spans="1:13" ht="25.5" x14ac:dyDescent="0.2">
      <c r="A130">
        <v>129</v>
      </c>
      <c r="B130" s="230" t="s">
        <v>1045</v>
      </c>
      <c r="C130" s="87" t="s">
        <v>858</v>
      </c>
      <c r="D130" s="170" t="s">
        <v>1085</v>
      </c>
      <c r="E130" s="112" t="s">
        <v>1160</v>
      </c>
      <c r="F130" s="19" t="s">
        <v>5</v>
      </c>
      <c r="G130" s="233">
        <v>26.7</v>
      </c>
      <c r="H130" s="20">
        <v>921.02</v>
      </c>
      <c r="I130" s="21">
        <v>24591.23</v>
      </c>
      <c r="J130" s="89">
        <v>9.4047594308979232E-4</v>
      </c>
      <c r="M130" s="242">
        <f t="shared" si="2"/>
        <v>13.35</v>
      </c>
    </row>
    <row r="131" spans="1:13" x14ac:dyDescent="0.2">
      <c r="A131">
        <v>130</v>
      </c>
      <c r="B131" s="90" t="s">
        <v>494</v>
      </c>
      <c r="C131" s="86" t="s">
        <v>295</v>
      </c>
      <c r="D131" s="170" t="s">
        <v>1005</v>
      </c>
      <c r="E131" s="112" t="s">
        <v>1363</v>
      </c>
      <c r="F131" s="19" t="s">
        <v>1082</v>
      </c>
      <c r="G131" s="233">
        <v>880.67</v>
      </c>
      <c r="H131" s="20">
        <v>27.68</v>
      </c>
      <c r="I131" s="21">
        <v>24376.95</v>
      </c>
      <c r="J131" s="89">
        <v>9.32280940843655E-4</v>
      </c>
      <c r="M131" s="242">
        <f t="shared" ref="M131:M194" si="4">$M$1*G131</f>
        <v>440.33499999999998</v>
      </c>
    </row>
    <row r="132" spans="1:13" x14ac:dyDescent="0.2">
      <c r="A132">
        <v>131</v>
      </c>
      <c r="B132" s="85" t="s">
        <v>1063</v>
      </c>
      <c r="C132" s="86" t="s">
        <v>59</v>
      </c>
      <c r="D132" s="170" t="s">
        <v>1005</v>
      </c>
      <c r="E132" s="112" t="s">
        <v>1213</v>
      </c>
      <c r="F132" s="19" t="s">
        <v>1082</v>
      </c>
      <c r="G132" s="233">
        <v>185</v>
      </c>
      <c r="H132" s="20">
        <v>130.72999999999999</v>
      </c>
      <c r="I132" s="21">
        <v>24185.05</v>
      </c>
      <c r="J132" s="89">
        <v>9.2494184745634043E-4</v>
      </c>
      <c r="M132" s="242">
        <f t="shared" si="4"/>
        <v>92.5</v>
      </c>
    </row>
    <row r="133" spans="1:13" ht="25.5" x14ac:dyDescent="0.2">
      <c r="A133">
        <v>132</v>
      </c>
      <c r="B133" s="90" t="s">
        <v>729</v>
      </c>
      <c r="C133" s="86" t="s">
        <v>701</v>
      </c>
      <c r="D133" s="170" t="s">
        <v>1005</v>
      </c>
      <c r="E133" s="112" t="s">
        <v>1473</v>
      </c>
      <c r="F133" s="19" t="s">
        <v>173</v>
      </c>
      <c r="G133" s="233">
        <v>1</v>
      </c>
      <c r="H133" s="20">
        <v>23905.18</v>
      </c>
      <c r="I133" s="21">
        <v>23905.18</v>
      </c>
      <c r="J133" s="89">
        <v>9.1423839739741537E-4</v>
      </c>
      <c r="M133" s="242">
        <f t="shared" si="4"/>
        <v>0.5</v>
      </c>
    </row>
    <row r="134" spans="1:13" x14ac:dyDescent="0.2">
      <c r="A134">
        <v>133</v>
      </c>
      <c r="B134" s="85" t="s">
        <v>157</v>
      </c>
      <c r="C134" s="86" t="s">
        <v>68</v>
      </c>
      <c r="D134" s="170" t="s">
        <v>1005</v>
      </c>
      <c r="E134" s="112" t="s">
        <v>1219</v>
      </c>
      <c r="F134" s="19" t="s">
        <v>1082</v>
      </c>
      <c r="G134" s="233">
        <v>716.71</v>
      </c>
      <c r="H134" s="20">
        <v>32.5</v>
      </c>
      <c r="I134" s="21">
        <v>23293.08</v>
      </c>
      <c r="J134" s="89">
        <v>8.908290223980656E-4</v>
      </c>
      <c r="M134" s="242">
        <f t="shared" si="4"/>
        <v>358.35500000000002</v>
      </c>
    </row>
    <row r="135" spans="1:13" ht="25.5" x14ac:dyDescent="0.2">
      <c r="A135">
        <v>134</v>
      </c>
      <c r="B135" s="90" t="s">
        <v>756</v>
      </c>
      <c r="C135" s="86" t="s">
        <v>992</v>
      </c>
      <c r="D135" s="170" t="s">
        <v>1005</v>
      </c>
      <c r="E135" s="112" t="s">
        <v>1530</v>
      </c>
      <c r="F135" s="19" t="s">
        <v>173</v>
      </c>
      <c r="G135" s="233">
        <v>3</v>
      </c>
      <c r="H135" s="20">
        <v>7442.15</v>
      </c>
      <c r="I135" s="21">
        <v>22326.45</v>
      </c>
      <c r="J135" s="89">
        <v>8.5386087314856128E-4</v>
      </c>
      <c r="M135" s="242">
        <f t="shared" si="4"/>
        <v>1.5</v>
      </c>
    </row>
    <row r="136" spans="1:13" ht="25.5" x14ac:dyDescent="0.2">
      <c r="A136">
        <v>135</v>
      </c>
      <c r="B136" s="295" t="s">
        <v>101</v>
      </c>
      <c r="C136" s="140" t="s">
        <v>102</v>
      </c>
      <c r="D136" s="170" t="s">
        <v>1005</v>
      </c>
      <c r="E136" s="112" t="s">
        <v>1243</v>
      </c>
      <c r="F136" s="19" t="s">
        <v>173</v>
      </c>
      <c r="G136" s="233">
        <v>25</v>
      </c>
      <c r="H136" s="20">
        <v>858.03</v>
      </c>
      <c r="I136" s="21">
        <v>21450.75</v>
      </c>
      <c r="J136" s="89">
        <v>8.2037028388711603E-4</v>
      </c>
      <c r="M136" s="242">
        <f t="shared" si="4"/>
        <v>12.5</v>
      </c>
    </row>
    <row r="137" spans="1:13" ht="25.5" x14ac:dyDescent="0.2">
      <c r="A137">
        <v>136</v>
      </c>
      <c r="B137" s="85" t="s">
        <v>823</v>
      </c>
      <c r="C137" s="87" t="s">
        <v>579</v>
      </c>
      <c r="D137" s="170" t="s">
        <v>1005</v>
      </c>
      <c r="E137" s="112" t="s">
        <v>1293</v>
      </c>
      <c r="F137" s="19" t="s">
        <v>1082</v>
      </c>
      <c r="G137" s="233">
        <v>684.81</v>
      </c>
      <c r="H137" s="20">
        <v>31.22</v>
      </c>
      <c r="I137" s="21">
        <v>21379.77</v>
      </c>
      <c r="J137" s="89">
        <v>8.1765569895417398E-4</v>
      </c>
      <c r="M137" s="242">
        <f t="shared" si="4"/>
        <v>342.40499999999997</v>
      </c>
    </row>
    <row r="138" spans="1:13" ht="38.25" x14ac:dyDescent="0.2">
      <c r="A138">
        <v>137</v>
      </c>
      <c r="B138" s="303" t="s">
        <v>1006</v>
      </c>
      <c r="C138" s="323" t="s">
        <v>834</v>
      </c>
      <c r="D138" s="258" t="s">
        <v>1085</v>
      </c>
      <c r="E138" s="259" t="s">
        <v>1196</v>
      </c>
      <c r="F138" s="260" t="s">
        <v>5</v>
      </c>
      <c r="G138" s="334">
        <v>865.68</v>
      </c>
      <c r="H138" s="261">
        <v>24.64</v>
      </c>
      <c r="I138" s="262">
        <v>21330.36</v>
      </c>
      <c r="J138" s="263">
        <v>8.1576604494548602E-4</v>
      </c>
      <c r="M138" s="242">
        <f t="shared" si="4"/>
        <v>432.84</v>
      </c>
    </row>
    <row r="139" spans="1:13" x14ac:dyDescent="0.2">
      <c r="A139">
        <v>138</v>
      </c>
      <c r="B139" s="295" t="s">
        <v>65</v>
      </c>
      <c r="C139" s="87" t="s">
        <v>68</v>
      </c>
      <c r="D139" s="231" t="s">
        <v>1005</v>
      </c>
      <c r="E139" s="232" t="s">
        <v>1219</v>
      </c>
      <c r="F139" s="88" t="s">
        <v>1082</v>
      </c>
      <c r="G139" s="233">
        <v>646.79999999999995</v>
      </c>
      <c r="H139" s="113">
        <v>32.5</v>
      </c>
      <c r="I139" s="234">
        <v>21021</v>
      </c>
      <c r="J139" s="89">
        <v>8.0393476860207995E-4</v>
      </c>
      <c r="M139" s="242">
        <f t="shared" si="4"/>
        <v>323.39999999999998</v>
      </c>
    </row>
    <row r="140" spans="1:13" ht="13.5" thickBot="1" x14ac:dyDescent="0.25">
      <c r="A140">
        <v>139</v>
      </c>
      <c r="B140" s="90" t="s">
        <v>610</v>
      </c>
      <c r="C140" s="141" t="s">
        <v>514</v>
      </c>
      <c r="D140" s="270" t="s">
        <v>1005</v>
      </c>
      <c r="E140" s="271" t="s">
        <v>1535</v>
      </c>
      <c r="F140" s="272" t="s">
        <v>1082</v>
      </c>
      <c r="G140" s="233">
        <v>465.6</v>
      </c>
      <c r="H140" s="274">
        <v>45.03</v>
      </c>
      <c r="I140" s="275">
        <v>20965.97</v>
      </c>
      <c r="J140" s="114">
        <v>8.0183018126959472E-4</v>
      </c>
      <c r="M140" s="242">
        <f t="shared" si="4"/>
        <v>232.8</v>
      </c>
    </row>
    <row r="141" spans="1:13" x14ac:dyDescent="0.2">
      <c r="A141">
        <v>140</v>
      </c>
      <c r="B141" s="83" t="s">
        <v>612</v>
      </c>
      <c r="C141" s="31" t="s">
        <v>792</v>
      </c>
      <c r="D141" s="170" t="s">
        <v>1005</v>
      </c>
      <c r="E141" s="112" t="s">
        <v>1539</v>
      </c>
      <c r="F141" s="19" t="s">
        <v>1082</v>
      </c>
      <c r="G141" s="233">
        <v>1738.06</v>
      </c>
      <c r="H141" s="20">
        <v>11.99</v>
      </c>
      <c r="I141" s="21">
        <v>20839.34</v>
      </c>
      <c r="J141" s="77">
        <v>7.9698729749869504E-4</v>
      </c>
      <c r="M141" s="242">
        <f t="shared" si="4"/>
        <v>869.03</v>
      </c>
    </row>
    <row r="142" spans="1:13" x14ac:dyDescent="0.2">
      <c r="A142">
        <v>141</v>
      </c>
      <c r="B142" s="76" t="s">
        <v>569</v>
      </c>
      <c r="C142" s="192" t="s">
        <v>937</v>
      </c>
      <c r="D142" s="170" t="s">
        <v>1085</v>
      </c>
      <c r="E142" s="112" t="s">
        <v>1178</v>
      </c>
      <c r="F142" s="19" t="s">
        <v>173</v>
      </c>
      <c r="G142" s="330">
        <v>10</v>
      </c>
      <c r="H142" s="20">
        <v>2080.0500000000002</v>
      </c>
      <c r="I142" s="21">
        <v>20800.5</v>
      </c>
      <c r="J142" s="78">
        <v>7.9550188641394615E-4</v>
      </c>
      <c r="M142" s="242">
        <f t="shared" si="4"/>
        <v>5</v>
      </c>
    </row>
    <row r="143" spans="1:13" x14ac:dyDescent="0.2">
      <c r="A143">
        <v>142</v>
      </c>
      <c r="B143" s="83" t="s">
        <v>1058</v>
      </c>
      <c r="C143" s="22" t="s">
        <v>145</v>
      </c>
      <c r="D143" s="170" t="s">
        <v>1005</v>
      </c>
      <c r="E143" s="112" t="s">
        <v>1277</v>
      </c>
      <c r="F143" s="19" t="s">
        <v>1082</v>
      </c>
      <c r="G143" s="233">
        <v>1048.46</v>
      </c>
      <c r="H143" s="20">
        <v>19.5</v>
      </c>
      <c r="I143" s="21">
        <v>20444.97</v>
      </c>
      <c r="J143" s="78">
        <v>7.8190486780012683E-4</v>
      </c>
      <c r="M143" s="242">
        <f t="shared" si="4"/>
        <v>524.23</v>
      </c>
    </row>
    <row r="144" spans="1:13" x14ac:dyDescent="0.2">
      <c r="A144">
        <v>143</v>
      </c>
      <c r="B144" s="81" t="s">
        <v>783</v>
      </c>
      <c r="C144" s="26" t="s">
        <v>749</v>
      </c>
      <c r="D144" s="170" t="s">
        <v>1005</v>
      </c>
      <c r="E144" s="112" t="s">
        <v>1199</v>
      </c>
      <c r="F144" s="19" t="s">
        <v>1200</v>
      </c>
      <c r="G144" s="233">
        <v>12103.93</v>
      </c>
      <c r="H144" s="20">
        <v>1.57</v>
      </c>
      <c r="I144" s="21">
        <v>19003.169999999998</v>
      </c>
      <c r="J144" s="78">
        <v>7.2676414426792191E-4</v>
      </c>
      <c r="M144" s="242">
        <f t="shared" si="4"/>
        <v>6051.9650000000001</v>
      </c>
    </row>
    <row r="145" spans="1:13" x14ac:dyDescent="0.2">
      <c r="A145">
        <v>144</v>
      </c>
      <c r="B145" s="81" t="s">
        <v>82</v>
      </c>
      <c r="C145" s="28" t="s">
        <v>966</v>
      </c>
      <c r="D145" s="170" t="s">
        <v>1005</v>
      </c>
      <c r="E145" s="112" t="s">
        <v>1198</v>
      </c>
      <c r="F145" s="19" t="s">
        <v>1195</v>
      </c>
      <c r="G145" s="233">
        <v>1210.3900000000001</v>
      </c>
      <c r="H145" s="20">
        <v>15.66</v>
      </c>
      <c r="I145" s="21">
        <v>18954.71</v>
      </c>
      <c r="J145" s="78">
        <v>7.2491082240471578E-4</v>
      </c>
      <c r="M145" s="242">
        <f t="shared" si="4"/>
        <v>605.19500000000005</v>
      </c>
    </row>
    <row r="146" spans="1:13" x14ac:dyDescent="0.2">
      <c r="A146">
        <v>145</v>
      </c>
      <c r="B146" s="83" t="s">
        <v>485</v>
      </c>
      <c r="C146" s="33" t="s">
        <v>484</v>
      </c>
      <c r="D146" s="170" t="s">
        <v>1005</v>
      </c>
      <c r="E146" s="112" t="s">
        <v>1515</v>
      </c>
      <c r="F146" s="19" t="s">
        <v>1082</v>
      </c>
      <c r="G146" s="233">
        <v>409.13</v>
      </c>
      <c r="H146" s="20">
        <v>45.05</v>
      </c>
      <c r="I146" s="21">
        <v>18431.310000000001</v>
      </c>
      <c r="J146" s="78">
        <v>7.048937224624519E-4</v>
      </c>
      <c r="M146" s="242">
        <f t="shared" si="4"/>
        <v>204.565</v>
      </c>
    </row>
    <row r="147" spans="1:13" ht="25.5" x14ac:dyDescent="0.2">
      <c r="A147">
        <v>146</v>
      </c>
      <c r="B147" s="214" t="s">
        <v>650</v>
      </c>
      <c r="C147" s="290">
        <v>200602</v>
      </c>
      <c r="D147" s="216" t="s">
        <v>1152</v>
      </c>
      <c r="E147" s="217" t="s">
        <v>1185</v>
      </c>
      <c r="F147" s="218" t="s">
        <v>173</v>
      </c>
      <c r="G147" s="331">
        <v>852</v>
      </c>
      <c r="H147" s="288">
        <v>21.45</v>
      </c>
      <c r="I147" s="289">
        <v>18275.400000000001</v>
      </c>
      <c r="J147" s="291">
        <v>6.9893104372344096E-4</v>
      </c>
      <c r="M147" s="242">
        <f t="shared" si="4"/>
        <v>426</v>
      </c>
    </row>
    <row r="148" spans="1:13" x14ac:dyDescent="0.2">
      <c r="A148">
        <v>147</v>
      </c>
      <c r="B148" s="83" t="s">
        <v>464</v>
      </c>
      <c r="C148" s="33" t="s">
        <v>457</v>
      </c>
      <c r="D148" s="170" t="s">
        <v>1005</v>
      </c>
      <c r="E148" s="112" t="s">
        <v>1496</v>
      </c>
      <c r="F148" s="19" t="s">
        <v>1082</v>
      </c>
      <c r="G148" s="233">
        <v>554</v>
      </c>
      <c r="H148" s="20">
        <v>32.5</v>
      </c>
      <c r="I148" s="21">
        <v>18005</v>
      </c>
      <c r="J148" s="78">
        <v>6.8858976778842342E-4</v>
      </c>
      <c r="M148" s="242">
        <f t="shared" si="4"/>
        <v>277</v>
      </c>
    </row>
    <row r="149" spans="1:13" ht="25.5" x14ac:dyDescent="0.2">
      <c r="A149">
        <v>148</v>
      </c>
      <c r="B149" s="83" t="s">
        <v>389</v>
      </c>
      <c r="C149" s="33" t="s">
        <v>397</v>
      </c>
      <c r="D149" s="170" t="s">
        <v>1005</v>
      </c>
      <c r="E149" s="112" t="s">
        <v>1418</v>
      </c>
      <c r="F149" s="19" t="s">
        <v>173</v>
      </c>
      <c r="G149" s="233">
        <v>103</v>
      </c>
      <c r="H149" s="20">
        <v>173.55</v>
      </c>
      <c r="I149" s="21">
        <v>17875.650000000001</v>
      </c>
      <c r="J149" s="78">
        <v>6.8364285934835499E-4</v>
      </c>
      <c r="M149" s="242">
        <f t="shared" si="4"/>
        <v>51.5</v>
      </c>
    </row>
    <row r="150" spans="1:13" x14ac:dyDescent="0.2">
      <c r="A150">
        <v>149</v>
      </c>
      <c r="B150" s="81" t="s">
        <v>175</v>
      </c>
      <c r="C150" s="33" t="s">
        <v>176</v>
      </c>
      <c r="D150" s="170" t="s">
        <v>1005</v>
      </c>
      <c r="E150" s="112" t="s">
        <v>1302</v>
      </c>
      <c r="F150" s="19" t="s">
        <v>26</v>
      </c>
      <c r="G150" s="233">
        <v>703</v>
      </c>
      <c r="H150" s="20">
        <v>25.03</v>
      </c>
      <c r="I150" s="21">
        <v>17596.09</v>
      </c>
      <c r="J150" s="78">
        <v>6.7295126504216603E-4</v>
      </c>
      <c r="M150" s="242">
        <f t="shared" si="4"/>
        <v>351.5</v>
      </c>
    </row>
    <row r="151" spans="1:13" x14ac:dyDescent="0.2">
      <c r="A151">
        <v>150</v>
      </c>
      <c r="B151" s="80" t="s">
        <v>773</v>
      </c>
      <c r="C151" s="22" t="s">
        <v>588</v>
      </c>
      <c r="D151" s="170" t="s">
        <v>1005</v>
      </c>
      <c r="E151" s="112" t="s">
        <v>1198</v>
      </c>
      <c r="F151" s="19" t="s">
        <v>1195</v>
      </c>
      <c r="G151" s="233">
        <v>546.96</v>
      </c>
      <c r="H151" s="20">
        <v>30.7</v>
      </c>
      <c r="I151" s="21">
        <v>16791.669999999998</v>
      </c>
      <c r="J151" s="78">
        <v>6.4218673402276227E-4</v>
      </c>
      <c r="M151" s="242">
        <f t="shared" si="4"/>
        <v>273.48</v>
      </c>
    </row>
    <row r="152" spans="1:13" ht="25.5" x14ac:dyDescent="0.2">
      <c r="A152">
        <v>151</v>
      </c>
      <c r="B152" s="177" t="s">
        <v>946</v>
      </c>
      <c r="C152" s="25" t="s">
        <v>1001</v>
      </c>
      <c r="D152" s="171" t="s">
        <v>1005</v>
      </c>
      <c r="E152" s="172" t="s">
        <v>1190</v>
      </c>
      <c r="F152" s="30" t="s">
        <v>1082</v>
      </c>
      <c r="G152" s="332">
        <v>42</v>
      </c>
      <c r="H152" s="20">
        <v>397.43</v>
      </c>
      <c r="I152" s="21">
        <v>16692.060000000001</v>
      </c>
      <c r="J152" s="79">
        <v>6.3837721295809124E-4</v>
      </c>
      <c r="M152" s="242">
        <f t="shared" si="4"/>
        <v>21</v>
      </c>
    </row>
    <row r="153" spans="1:13" x14ac:dyDescent="0.2">
      <c r="A153">
        <v>152</v>
      </c>
      <c r="B153" s="176" t="s">
        <v>187</v>
      </c>
      <c r="C153" s="146" t="s">
        <v>188</v>
      </c>
      <c r="D153" s="170" t="s">
        <v>1005</v>
      </c>
      <c r="E153" s="112" t="s">
        <v>1308</v>
      </c>
      <c r="F153" s="19" t="s">
        <v>26</v>
      </c>
      <c r="G153" s="233">
        <v>121</v>
      </c>
      <c r="H153" s="20">
        <v>133.77000000000001</v>
      </c>
      <c r="I153" s="21">
        <v>16186.17</v>
      </c>
      <c r="J153" s="147">
        <v>6.1902977182360156E-4</v>
      </c>
      <c r="M153" s="242">
        <f t="shared" si="4"/>
        <v>60.5</v>
      </c>
    </row>
    <row r="154" spans="1:13" x14ac:dyDescent="0.2">
      <c r="A154">
        <v>153</v>
      </c>
      <c r="B154" s="90" t="s">
        <v>604</v>
      </c>
      <c r="C154" s="86" t="s">
        <v>633</v>
      </c>
      <c r="D154" s="170" t="s">
        <v>1005</v>
      </c>
      <c r="E154" s="112" t="s">
        <v>1528</v>
      </c>
      <c r="F154" s="19" t="s">
        <v>173</v>
      </c>
      <c r="G154" s="233">
        <v>2</v>
      </c>
      <c r="H154" s="20">
        <v>8075.83</v>
      </c>
      <c r="I154" s="21">
        <v>16151.66</v>
      </c>
      <c r="J154" s="89">
        <v>6.1770995883352216E-4</v>
      </c>
      <c r="M154" s="242">
        <f t="shared" si="4"/>
        <v>1</v>
      </c>
    </row>
    <row r="155" spans="1:13" x14ac:dyDescent="0.2">
      <c r="A155">
        <v>154</v>
      </c>
      <c r="B155" s="90" t="s">
        <v>468</v>
      </c>
      <c r="C155" s="86" t="s">
        <v>473</v>
      </c>
      <c r="D155" s="170" t="s">
        <v>1005</v>
      </c>
      <c r="E155" s="112" t="s">
        <v>1503</v>
      </c>
      <c r="F155" s="19" t="s">
        <v>1082</v>
      </c>
      <c r="G155" s="233">
        <v>131.25</v>
      </c>
      <c r="H155" s="20">
        <v>122.15</v>
      </c>
      <c r="I155" s="21">
        <v>16032.19</v>
      </c>
      <c r="J155" s="89">
        <v>6.1314090470646402E-4</v>
      </c>
      <c r="M155" s="242">
        <f t="shared" si="4"/>
        <v>65.625</v>
      </c>
    </row>
    <row r="156" spans="1:13" x14ac:dyDescent="0.2">
      <c r="A156">
        <v>155</v>
      </c>
      <c r="B156" s="90" t="s">
        <v>301</v>
      </c>
      <c r="C156" s="33" t="s">
        <v>302</v>
      </c>
      <c r="D156" s="170" t="s">
        <v>1005</v>
      </c>
      <c r="E156" s="112" t="s">
        <v>1367</v>
      </c>
      <c r="F156" s="19" t="s">
        <v>173</v>
      </c>
      <c r="G156" s="233">
        <v>63</v>
      </c>
      <c r="H156" s="20">
        <v>252.84</v>
      </c>
      <c r="I156" s="21">
        <v>15928.92</v>
      </c>
      <c r="J156" s="89">
        <v>6.0919140927077886E-4</v>
      </c>
      <c r="M156" s="242">
        <f t="shared" si="4"/>
        <v>31.5</v>
      </c>
    </row>
    <row r="157" spans="1:13" ht="38.25" x14ac:dyDescent="0.2">
      <c r="A157">
        <v>156</v>
      </c>
      <c r="B157" s="90" t="s">
        <v>767</v>
      </c>
      <c r="C157" s="22" t="s">
        <v>980</v>
      </c>
      <c r="D157" s="170" t="s">
        <v>1005</v>
      </c>
      <c r="E157" s="112" t="s">
        <v>1273</v>
      </c>
      <c r="F157" s="19" t="s">
        <v>1082</v>
      </c>
      <c r="G157" s="233">
        <v>128.38</v>
      </c>
      <c r="H157" s="20">
        <v>123.52</v>
      </c>
      <c r="I157" s="21">
        <v>15857.5</v>
      </c>
      <c r="J157" s="89">
        <v>6.0645999681782419E-4</v>
      </c>
      <c r="M157" s="242">
        <f t="shared" si="4"/>
        <v>64.19</v>
      </c>
    </row>
    <row r="158" spans="1:13" ht="25.5" x14ac:dyDescent="0.2">
      <c r="A158">
        <v>157</v>
      </c>
      <c r="B158" s="85" t="s">
        <v>277</v>
      </c>
      <c r="C158" s="33" t="s">
        <v>1002</v>
      </c>
      <c r="D158" s="170" t="s">
        <v>1005</v>
      </c>
      <c r="E158" s="112" t="s">
        <v>1353</v>
      </c>
      <c r="F158" s="19" t="s">
        <v>830</v>
      </c>
      <c r="G158" s="233">
        <v>1000</v>
      </c>
      <c r="H158" s="20">
        <v>15.81</v>
      </c>
      <c r="I158" s="21">
        <v>15810</v>
      </c>
      <c r="J158" s="89">
        <v>6.0464338954373644E-4</v>
      </c>
      <c r="M158" s="242">
        <f t="shared" si="4"/>
        <v>500</v>
      </c>
    </row>
    <row r="159" spans="1:13" x14ac:dyDescent="0.2">
      <c r="A159">
        <v>158</v>
      </c>
      <c r="B159" s="176" t="s">
        <v>624</v>
      </c>
      <c r="C159" s="146" t="s">
        <v>815</v>
      </c>
      <c r="D159" s="170" t="s">
        <v>1005</v>
      </c>
      <c r="E159" s="112" t="s">
        <v>1562</v>
      </c>
      <c r="F159" s="19" t="s">
        <v>173</v>
      </c>
      <c r="G159" s="233">
        <v>4</v>
      </c>
      <c r="H159" s="20">
        <v>3938.85</v>
      </c>
      <c r="I159" s="21">
        <v>15755.4</v>
      </c>
      <c r="J159" s="147">
        <v>6.0255524728762707E-4</v>
      </c>
      <c r="M159" s="242">
        <f t="shared" si="4"/>
        <v>2</v>
      </c>
    </row>
    <row r="160" spans="1:13" x14ac:dyDescent="0.2">
      <c r="A160">
        <v>159</v>
      </c>
      <c r="B160" s="90" t="s">
        <v>577</v>
      </c>
      <c r="C160" s="86" t="s">
        <v>989</v>
      </c>
      <c r="D160" s="170" t="s">
        <v>1005</v>
      </c>
      <c r="E160" s="112" t="s">
        <v>1505</v>
      </c>
      <c r="F160" s="19" t="s">
        <v>1082</v>
      </c>
      <c r="G160" s="233">
        <v>329.07</v>
      </c>
      <c r="H160" s="20">
        <v>47.35</v>
      </c>
      <c r="I160" s="21">
        <v>15581.46</v>
      </c>
      <c r="J160" s="89">
        <v>5.9590302267173607E-4</v>
      </c>
      <c r="M160" s="242">
        <f t="shared" si="4"/>
        <v>164.535</v>
      </c>
    </row>
    <row r="161" spans="1:13" ht="25.5" x14ac:dyDescent="0.2">
      <c r="A161">
        <v>160</v>
      </c>
      <c r="B161" s="264" t="s">
        <v>1060</v>
      </c>
      <c r="C161" s="312" t="s">
        <v>991</v>
      </c>
      <c r="D161" s="216" t="s">
        <v>1005</v>
      </c>
      <c r="E161" s="217" t="s">
        <v>1281</v>
      </c>
      <c r="F161" s="218" t="s">
        <v>1082</v>
      </c>
      <c r="G161" s="292">
        <v>46.8</v>
      </c>
      <c r="H161" s="288">
        <v>331.13</v>
      </c>
      <c r="I161" s="289">
        <v>15496.88</v>
      </c>
      <c r="J161" s="282">
        <v>5.926683143929499E-4</v>
      </c>
      <c r="M161" s="242">
        <f t="shared" si="4"/>
        <v>23.4</v>
      </c>
    </row>
    <row r="162" spans="1:13" ht="25.5" x14ac:dyDescent="0.2">
      <c r="A162">
        <v>161</v>
      </c>
      <c r="B162" s="90" t="s">
        <v>750</v>
      </c>
      <c r="C162" s="86" t="s">
        <v>469</v>
      </c>
      <c r="D162" s="170" t="s">
        <v>1005</v>
      </c>
      <c r="E162" s="112" t="s">
        <v>1497</v>
      </c>
      <c r="F162" s="19" t="s">
        <v>1082</v>
      </c>
      <c r="G162" s="233">
        <v>444.3</v>
      </c>
      <c r="H162" s="20">
        <v>33.83</v>
      </c>
      <c r="I162" s="21">
        <v>15030.67</v>
      </c>
      <c r="J162" s="89">
        <v>5.7483840960868772E-4</v>
      </c>
      <c r="M162" s="242">
        <f t="shared" si="4"/>
        <v>222.15</v>
      </c>
    </row>
    <row r="163" spans="1:13" x14ac:dyDescent="0.2">
      <c r="A163">
        <v>162</v>
      </c>
      <c r="B163" s="90" t="s">
        <v>353</v>
      </c>
      <c r="C163" s="86" t="s">
        <v>371</v>
      </c>
      <c r="D163" s="170" t="s">
        <v>1005</v>
      </c>
      <c r="E163" s="112" t="s">
        <v>1398</v>
      </c>
      <c r="F163" s="19" t="s">
        <v>26</v>
      </c>
      <c r="G163" s="233">
        <v>228</v>
      </c>
      <c r="H163" s="20">
        <v>64.760000000000005</v>
      </c>
      <c r="I163" s="21">
        <v>14765.28</v>
      </c>
      <c r="J163" s="89">
        <v>5.6468873793563191E-4</v>
      </c>
      <c r="M163" s="242">
        <f t="shared" si="4"/>
        <v>114</v>
      </c>
    </row>
    <row r="164" spans="1:13" x14ac:dyDescent="0.2">
      <c r="A164">
        <v>163</v>
      </c>
      <c r="B164" s="264" t="s">
        <v>564</v>
      </c>
      <c r="C164" s="312" t="s">
        <v>141</v>
      </c>
      <c r="D164" s="216" t="s">
        <v>1005</v>
      </c>
      <c r="E164" s="217" t="s">
        <v>1279</v>
      </c>
      <c r="F164" s="218" t="s">
        <v>173</v>
      </c>
      <c r="G164" s="292">
        <v>48</v>
      </c>
      <c r="H164" s="288">
        <v>305.92</v>
      </c>
      <c r="I164" s="289">
        <v>14684.16</v>
      </c>
      <c r="J164" s="282">
        <v>5.6158635515512665E-4</v>
      </c>
      <c r="M164" s="242">
        <f t="shared" si="4"/>
        <v>24</v>
      </c>
    </row>
    <row r="165" spans="1:13" x14ac:dyDescent="0.2">
      <c r="A165">
        <v>164</v>
      </c>
      <c r="B165" s="153" t="s">
        <v>753</v>
      </c>
      <c r="C165" s="135" t="s">
        <v>491</v>
      </c>
      <c r="D165" s="171" t="s">
        <v>1005</v>
      </c>
      <c r="E165" s="172" t="s">
        <v>1518</v>
      </c>
      <c r="F165" s="30" t="s">
        <v>1082</v>
      </c>
      <c r="G165" s="233">
        <v>1112.05</v>
      </c>
      <c r="H165" s="20">
        <v>13.11</v>
      </c>
      <c r="I165" s="21">
        <v>14578.98</v>
      </c>
      <c r="J165" s="137">
        <v>5.5756381298484141E-4</v>
      </c>
      <c r="M165" s="242">
        <f t="shared" si="4"/>
        <v>556.02499999999998</v>
      </c>
    </row>
    <row r="166" spans="1:13" x14ac:dyDescent="0.2">
      <c r="A166">
        <v>165</v>
      </c>
      <c r="B166" s="154" t="s">
        <v>315</v>
      </c>
      <c r="C166" s="146" t="s">
        <v>644</v>
      </c>
      <c r="D166" s="170" t="s">
        <v>1005</v>
      </c>
      <c r="E166" s="112" t="s">
        <v>1376</v>
      </c>
      <c r="F166" s="19" t="s">
        <v>173</v>
      </c>
      <c r="G166" s="233">
        <v>23</v>
      </c>
      <c r="H166" s="20">
        <v>629.9</v>
      </c>
      <c r="I166" s="21">
        <v>14487.7</v>
      </c>
      <c r="J166" s="147">
        <v>5.5407286746949973E-4</v>
      </c>
      <c r="M166" s="242">
        <f t="shared" si="4"/>
        <v>11.5</v>
      </c>
    </row>
    <row r="167" spans="1:13" x14ac:dyDescent="0.2">
      <c r="A167">
        <v>166</v>
      </c>
      <c r="B167" s="85" t="s">
        <v>177</v>
      </c>
      <c r="C167" s="86" t="s">
        <v>178</v>
      </c>
      <c r="D167" s="170" t="s">
        <v>1005</v>
      </c>
      <c r="E167" s="112" t="s">
        <v>1303</v>
      </c>
      <c r="F167" s="19" t="s">
        <v>26</v>
      </c>
      <c r="G167" s="233">
        <v>427</v>
      </c>
      <c r="H167" s="20">
        <v>33.89</v>
      </c>
      <c r="I167" s="21">
        <v>14471.03</v>
      </c>
      <c r="J167" s="89">
        <v>5.5343533392720405E-4</v>
      </c>
      <c r="M167" s="242">
        <f t="shared" si="4"/>
        <v>213.5</v>
      </c>
    </row>
    <row r="168" spans="1:13" ht="25.5" x14ac:dyDescent="0.2">
      <c r="A168">
        <v>167</v>
      </c>
      <c r="B168" s="90" t="s">
        <v>384</v>
      </c>
      <c r="C168" s="86" t="s">
        <v>383</v>
      </c>
      <c r="D168" s="170" t="s">
        <v>1005</v>
      </c>
      <c r="E168" s="112" t="s">
        <v>1415</v>
      </c>
      <c r="F168" s="19" t="s">
        <v>173</v>
      </c>
      <c r="G168" s="233">
        <v>67</v>
      </c>
      <c r="H168" s="20">
        <v>214.19</v>
      </c>
      <c r="I168" s="21">
        <v>14350.73</v>
      </c>
      <c r="J168" s="89">
        <v>5.4883453697830383E-4</v>
      </c>
      <c r="M168" s="242">
        <f t="shared" si="4"/>
        <v>33.5</v>
      </c>
    </row>
    <row r="169" spans="1:13" ht="25.5" x14ac:dyDescent="0.2">
      <c r="A169">
        <v>168</v>
      </c>
      <c r="B169" s="90" t="s">
        <v>124</v>
      </c>
      <c r="C169" s="140" t="s">
        <v>121</v>
      </c>
      <c r="D169" s="170" t="s">
        <v>1005</v>
      </c>
      <c r="E169" s="112" t="s">
        <v>1255</v>
      </c>
      <c r="F169" s="19" t="s">
        <v>26</v>
      </c>
      <c r="G169" s="233">
        <v>45.68</v>
      </c>
      <c r="H169" s="20">
        <v>308.8</v>
      </c>
      <c r="I169" s="21">
        <v>14105.98</v>
      </c>
      <c r="J169" s="89">
        <v>5.3947422897129382E-4</v>
      </c>
      <c r="M169" s="242">
        <f t="shared" si="4"/>
        <v>22.84</v>
      </c>
    </row>
    <row r="170" spans="1:13" ht="25.5" x14ac:dyDescent="0.2">
      <c r="A170">
        <v>169</v>
      </c>
      <c r="B170" s="90" t="s">
        <v>757</v>
      </c>
      <c r="C170" s="86" t="s">
        <v>993</v>
      </c>
      <c r="D170" s="170" t="s">
        <v>1005</v>
      </c>
      <c r="E170" s="112" t="s">
        <v>1531</v>
      </c>
      <c r="F170" s="19" t="s">
        <v>173</v>
      </c>
      <c r="G170" s="233">
        <v>3</v>
      </c>
      <c r="H170" s="20">
        <v>4698.3</v>
      </c>
      <c r="I170" s="21">
        <v>14094.9</v>
      </c>
      <c r="J170" s="89">
        <v>5.3905048142188555E-4</v>
      </c>
      <c r="M170" s="242">
        <f t="shared" si="4"/>
        <v>1.5</v>
      </c>
    </row>
    <row r="171" spans="1:13" x14ac:dyDescent="0.2">
      <c r="A171">
        <v>170</v>
      </c>
      <c r="B171" s="85" t="s">
        <v>263</v>
      </c>
      <c r="C171" s="86" t="s">
        <v>264</v>
      </c>
      <c r="D171" s="170" t="s">
        <v>1005</v>
      </c>
      <c r="E171" s="112" t="s">
        <v>1347</v>
      </c>
      <c r="F171" s="19" t="s">
        <v>26</v>
      </c>
      <c r="G171" s="233">
        <v>204</v>
      </c>
      <c r="H171" s="20">
        <v>68.989999999999995</v>
      </c>
      <c r="I171" s="21">
        <v>14073.96</v>
      </c>
      <c r="J171" s="89">
        <v>5.3824964444674031E-4</v>
      </c>
      <c r="M171" s="242">
        <f t="shared" si="4"/>
        <v>102</v>
      </c>
    </row>
    <row r="172" spans="1:13" ht="25.5" x14ac:dyDescent="0.2">
      <c r="A172">
        <v>171</v>
      </c>
      <c r="B172" s="85" t="s">
        <v>251</v>
      </c>
      <c r="C172" s="86" t="s">
        <v>252</v>
      </c>
      <c r="D172" s="170" t="s">
        <v>1005</v>
      </c>
      <c r="E172" s="112" t="s">
        <v>1341</v>
      </c>
      <c r="F172" s="19" t="s">
        <v>173</v>
      </c>
      <c r="G172" s="233">
        <v>66</v>
      </c>
      <c r="H172" s="20">
        <v>205.88</v>
      </c>
      <c r="I172" s="21">
        <v>13588.08</v>
      </c>
      <c r="J172" s="89">
        <v>5.1966747302918746E-4</v>
      </c>
      <c r="M172" s="242">
        <f t="shared" si="4"/>
        <v>33</v>
      </c>
    </row>
    <row r="173" spans="1:13" x14ac:dyDescent="0.2">
      <c r="A173">
        <v>172</v>
      </c>
      <c r="B173" s="90" t="s">
        <v>1052</v>
      </c>
      <c r="C173" s="86" t="s">
        <v>308</v>
      </c>
      <c r="D173" s="170" t="s">
        <v>1005</v>
      </c>
      <c r="E173" s="112" t="s">
        <v>1372</v>
      </c>
      <c r="F173" s="19" t="s">
        <v>831</v>
      </c>
      <c r="G173" s="233">
        <v>5</v>
      </c>
      <c r="H173" s="20">
        <v>2702.14</v>
      </c>
      <c r="I173" s="21">
        <v>13510.7</v>
      </c>
      <c r="J173" s="89">
        <v>5.1670812416878935E-4</v>
      </c>
      <c r="M173" s="242">
        <f t="shared" si="4"/>
        <v>2.5</v>
      </c>
    </row>
    <row r="174" spans="1:13" x14ac:dyDescent="0.2">
      <c r="A174">
        <v>173</v>
      </c>
      <c r="B174" s="295" t="s">
        <v>36</v>
      </c>
      <c r="C174" s="140" t="s">
        <v>585</v>
      </c>
      <c r="D174" s="170" t="s">
        <v>1005</v>
      </c>
      <c r="E174" s="112" t="s">
        <v>1202</v>
      </c>
      <c r="F174" s="19" t="s">
        <v>1082</v>
      </c>
      <c r="G174" s="233">
        <v>1520.71</v>
      </c>
      <c r="H174" s="20">
        <v>8.86</v>
      </c>
      <c r="I174" s="21">
        <v>13473.49</v>
      </c>
      <c r="J174" s="89">
        <v>5.1528505139681452E-4</v>
      </c>
      <c r="M174" s="242">
        <f t="shared" si="4"/>
        <v>760.35500000000002</v>
      </c>
    </row>
    <row r="175" spans="1:13" x14ac:dyDescent="0.2">
      <c r="A175">
        <v>174</v>
      </c>
      <c r="B175" s="294" t="s">
        <v>571</v>
      </c>
      <c r="C175" s="316" t="s">
        <v>938</v>
      </c>
      <c r="D175" s="170" t="s">
        <v>1085</v>
      </c>
      <c r="E175" s="112" t="s">
        <v>1179</v>
      </c>
      <c r="F175" s="19" t="s">
        <v>173</v>
      </c>
      <c r="G175" s="330">
        <v>15</v>
      </c>
      <c r="H175" s="20">
        <v>894.69</v>
      </c>
      <c r="I175" s="21">
        <v>13420.35</v>
      </c>
      <c r="J175" s="89">
        <v>5.1325274591165608E-4</v>
      </c>
      <c r="M175" s="242">
        <f t="shared" si="4"/>
        <v>7.5</v>
      </c>
    </row>
    <row r="176" spans="1:13" x14ac:dyDescent="0.2">
      <c r="A176">
        <v>175</v>
      </c>
      <c r="B176" s="85" t="s">
        <v>243</v>
      </c>
      <c r="C176" s="86" t="s">
        <v>244</v>
      </c>
      <c r="D176" s="170" t="s">
        <v>1005</v>
      </c>
      <c r="E176" s="112" t="s">
        <v>1337</v>
      </c>
      <c r="F176" s="19" t="s">
        <v>173</v>
      </c>
      <c r="G176" s="233">
        <v>31</v>
      </c>
      <c r="H176" s="20">
        <v>429.22</v>
      </c>
      <c r="I176" s="21">
        <v>13305.82</v>
      </c>
      <c r="J176" s="89">
        <v>5.0887261894110307E-4</v>
      </c>
      <c r="M176" s="242">
        <f t="shared" si="4"/>
        <v>15.5</v>
      </c>
    </row>
    <row r="177" spans="1:13" x14ac:dyDescent="0.2">
      <c r="A177">
        <v>176</v>
      </c>
      <c r="B177" s="306" t="s">
        <v>648</v>
      </c>
      <c r="C177" s="319">
        <v>200308</v>
      </c>
      <c r="D177" s="216" t="s">
        <v>1152</v>
      </c>
      <c r="E177" s="217" t="s">
        <v>1021</v>
      </c>
      <c r="F177" s="218" t="s">
        <v>29</v>
      </c>
      <c r="G177" s="331">
        <v>30</v>
      </c>
      <c r="H177" s="288">
        <v>429.52</v>
      </c>
      <c r="I177" s="289">
        <v>12885.6</v>
      </c>
      <c r="J177" s="282">
        <v>4.9280157244179445E-4</v>
      </c>
      <c r="M177" s="242">
        <f t="shared" si="4"/>
        <v>15</v>
      </c>
    </row>
    <row r="178" spans="1:13" x14ac:dyDescent="0.2">
      <c r="A178">
        <v>177</v>
      </c>
      <c r="B178" s="306" t="s">
        <v>649</v>
      </c>
      <c r="C178" s="319">
        <v>200308</v>
      </c>
      <c r="D178" s="216" t="s">
        <v>1152</v>
      </c>
      <c r="E178" s="217" t="s">
        <v>1020</v>
      </c>
      <c r="F178" s="218" t="s">
        <v>29</v>
      </c>
      <c r="G178" s="331">
        <v>30</v>
      </c>
      <c r="H178" s="288">
        <v>429.52</v>
      </c>
      <c r="I178" s="289">
        <v>12885.6</v>
      </c>
      <c r="J178" s="282">
        <v>4.9280157244179445E-4</v>
      </c>
      <c r="M178" s="242">
        <f t="shared" si="4"/>
        <v>15</v>
      </c>
    </row>
    <row r="179" spans="1:13" x14ac:dyDescent="0.2">
      <c r="A179">
        <v>178</v>
      </c>
      <c r="B179" s="85" t="s">
        <v>1066</v>
      </c>
      <c r="C179" s="86" t="s">
        <v>280</v>
      </c>
      <c r="D179" s="170" t="s">
        <v>1005</v>
      </c>
      <c r="E179" s="112" t="s">
        <v>1358</v>
      </c>
      <c r="F179" s="19" t="s">
        <v>173</v>
      </c>
      <c r="G179" s="233">
        <v>20</v>
      </c>
      <c r="H179" s="20">
        <v>642.17999999999995</v>
      </c>
      <c r="I179" s="21">
        <v>12843.6</v>
      </c>
      <c r="J179" s="89">
        <v>4.911953091678642E-4</v>
      </c>
      <c r="M179" s="242">
        <f t="shared" si="4"/>
        <v>10</v>
      </c>
    </row>
    <row r="180" spans="1:13" ht="25.5" x14ac:dyDescent="0.2">
      <c r="A180">
        <v>179</v>
      </c>
      <c r="B180" s="294" t="s">
        <v>638</v>
      </c>
      <c r="C180" s="327" t="s">
        <v>886</v>
      </c>
      <c r="D180" s="170" t="s">
        <v>1085</v>
      </c>
      <c r="E180" s="112" t="s">
        <v>1379</v>
      </c>
      <c r="F180" s="19" t="s">
        <v>831</v>
      </c>
      <c r="G180" s="233">
        <v>2</v>
      </c>
      <c r="H180" s="20">
        <v>6401.92</v>
      </c>
      <c r="I180" s="21">
        <v>12803.84</v>
      </c>
      <c r="J180" s="339">
        <v>4.8967471326854357E-4</v>
      </c>
      <c r="M180" s="242">
        <f t="shared" si="4"/>
        <v>1</v>
      </c>
    </row>
    <row r="181" spans="1:13" ht="25.5" x14ac:dyDescent="0.2">
      <c r="A181">
        <v>180</v>
      </c>
      <c r="B181" s="294" t="s">
        <v>575</v>
      </c>
      <c r="C181" s="316" t="s">
        <v>937</v>
      </c>
      <c r="D181" s="170" t="s">
        <v>1085</v>
      </c>
      <c r="E181" s="112" t="s">
        <v>1016</v>
      </c>
      <c r="F181" s="19" t="s">
        <v>173</v>
      </c>
      <c r="G181" s="330">
        <v>6</v>
      </c>
      <c r="H181" s="20">
        <v>2080.0500000000002</v>
      </c>
      <c r="I181" s="21">
        <v>12480.3</v>
      </c>
      <c r="J181" s="89">
        <v>4.7730113184836769E-4</v>
      </c>
      <c r="M181" s="242">
        <f t="shared" si="4"/>
        <v>3</v>
      </c>
    </row>
    <row r="182" spans="1:13" x14ac:dyDescent="0.2">
      <c r="A182">
        <v>181</v>
      </c>
      <c r="B182" s="85" t="s">
        <v>181</v>
      </c>
      <c r="C182" s="86" t="s">
        <v>182</v>
      </c>
      <c r="D182" s="170" t="s">
        <v>1005</v>
      </c>
      <c r="E182" s="112" t="s">
        <v>1305</v>
      </c>
      <c r="F182" s="19" t="s">
        <v>26</v>
      </c>
      <c r="G182" s="233">
        <v>261</v>
      </c>
      <c r="H182" s="20">
        <v>47.31</v>
      </c>
      <c r="I182" s="21">
        <v>12347.91</v>
      </c>
      <c r="J182" s="89">
        <v>4.7223796054275766E-4</v>
      </c>
      <c r="M182" s="242">
        <f t="shared" si="4"/>
        <v>130.5</v>
      </c>
    </row>
    <row r="183" spans="1:13" ht="25.5" x14ac:dyDescent="0.2">
      <c r="A183">
        <v>182</v>
      </c>
      <c r="B183" s="294" t="s">
        <v>781</v>
      </c>
      <c r="C183" s="87" t="s">
        <v>156</v>
      </c>
      <c r="D183" s="170" t="s">
        <v>1005</v>
      </c>
      <c r="E183" s="112" t="s">
        <v>1290</v>
      </c>
      <c r="F183" s="19" t="s">
        <v>26</v>
      </c>
      <c r="G183" s="233">
        <v>106.75</v>
      </c>
      <c r="H183" s="20">
        <v>113.69</v>
      </c>
      <c r="I183" s="21">
        <v>12136.41</v>
      </c>
      <c r="J183" s="89">
        <v>4.6414927762760896E-4</v>
      </c>
      <c r="M183" s="242">
        <f t="shared" si="4"/>
        <v>53.375</v>
      </c>
    </row>
    <row r="184" spans="1:13" ht="38.25" x14ac:dyDescent="0.2">
      <c r="A184">
        <v>183</v>
      </c>
      <c r="B184" s="306" t="s">
        <v>1006</v>
      </c>
      <c r="C184" s="326" t="s">
        <v>832</v>
      </c>
      <c r="D184" s="216" t="s">
        <v>1085</v>
      </c>
      <c r="E184" s="217" t="s">
        <v>1193</v>
      </c>
      <c r="F184" s="218" t="s">
        <v>32</v>
      </c>
      <c r="G184" s="334">
        <v>26.856000000000002</v>
      </c>
      <c r="H184" s="288">
        <v>446.22</v>
      </c>
      <c r="I184" s="289">
        <v>11983.68</v>
      </c>
      <c r="J184" s="282">
        <v>4.5830821596505274E-4</v>
      </c>
      <c r="M184" s="242">
        <f t="shared" si="4"/>
        <v>13.428000000000001</v>
      </c>
    </row>
    <row r="185" spans="1:13" x14ac:dyDescent="0.2">
      <c r="A185">
        <v>184</v>
      </c>
      <c r="B185" s="85" t="s">
        <v>193</v>
      </c>
      <c r="C185" s="86" t="s">
        <v>194</v>
      </c>
      <c r="D185" s="170" t="s">
        <v>1005</v>
      </c>
      <c r="E185" s="112" t="s">
        <v>1311</v>
      </c>
      <c r="F185" s="19" t="s">
        <v>173</v>
      </c>
      <c r="G185" s="233">
        <v>78</v>
      </c>
      <c r="H185" s="20">
        <v>150.04</v>
      </c>
      <c r="I185" s="21">
        <v>11703.12</v>
      </c>
      <c r="J185" s="89">
        <v>4.4757837729519879E-4</v>
      </c>
      <c r="M185" s="242">
        <f t="shared" si="4"/>
        <v>39</v>
      </c>
    </row>
    <row r="186" spans="1:13" x14ac:dyDescent="0.2">
      <c r="A186">
        <v>185</v>
      </c>
      <c r="B186" s="90" t="s">
        <v>466</v>
      </c>
      <c r="C186" s="329" t="s">
        <v>471</v>
      </c>
      <c r="D186" s="170" t="s">
        <v>1005</v>
      </c>
      <c r="E186" s="112" t="s">
        <v>1502</v>
      </c>
      <c r="F186" s="19" t="s">
        <v>1082</v>
      </c>
      <c r="G186" s="233">
        <v>93.75</v>
      </c>
      <c r="H186" s="20">
        <v>122.15</v>
      </c>
      <c r="I186" s="21">
        <v>11451.56</v>
      </c>
      <c r="J186" s="89">
        <v>4.3795762517162995E-4</v>
      </c>
      <c r="M186" s="242">
        <f t="shared" si="4"/>
        <v>46.875</v>
      </c>
    </row>
    <row r="187" spans="1:13" ht="25.5" x14ac:dyDescent="0.2">
      <c r="A187">
        <v>186</v>
      </c>
      <c r="B187" s="90" t="s">
        <v>490</v>
      </c>
      <c r="C187" s="86" t="s">
        <v>1004</v>
      </c>
      <c r="D187" s="170" t="s">
        <v>1005</v>
      </c>
      <c r="E187" s="112" t="s">
        <v>1087</v>
      </c>
      <c r="F187" s="19" t="s">
        <v>1082</v>
      </c>
      <c r="G187" s="233">
        <v>92.1</v>
      </c>
      <c r="H187" s="20">
        <v>124.27</v>
      </c>
      <c r="I187" s="21">
        <v>11445.27</v>
      </c>
      <c r="J187" s="89">
        <v>4.3771706812417715E-4</v>
      </c>
      <c r="M187" s="242">
        <f t="shared" si="4"/>
        <v>46.05</v>
      </c>
    </row>
    <row r="188" spans="1:13" x14ac:dyDescent="0.2">
      <c r="A188">
        <v>187</v>
      </c>
      <c r="B188" s="90" t="s">
        <v>720</v>
      </c>
      <c r="C188" s="86" t="s">
        <v>694</v>
      </c>
      <c r="D188" s="170" t="s">
        <v>1005</v>
      </c>
      <c r="E188" s="112" t="s">
        <v>1464</v>
      </c>
      <c r="F188" s="19" t="s">
        <v>26</v>
      </c>
      <c r="G188" s="233">
        <v>68.459999999999994</v>
      </c>
      <c r="H188" s="20">
        <v>166.57</v>
      </c>
      <c r="I188" s="21">
        <v>11403.38</v>
      </c>
      <c r="J188" s="89">
        <v>4.3611501173025001E-4</v>
      </c>
      <c r="M188" s="242">
        <f t="shared" si="4"/>
        <v>34.229999999999997</v>
      </c>
    </row>
    <row r="189" spans="1:13" x14ac:dyDescent="0.2">
      <c r="A189">
        <v>188</v>
      </c>
      <c r="B189" s="153" t="s">
        <v>1069</v>
      </c>
      <c r="C189" s="135" t="s">
        <v>982</v>
      </c>
      <c r="D189" s="171" t="s">
        <v>1005</v>
      </c>
      <c r="E189" s="172" t="s">
        <v>1378</v>
      </c>
      <c r="F189" s="30" t="s">
        <v>26</v>
      </c>
      <c r="G189" s="233">
        <v>5.4</v>
      </c>
      <c r="H189" s="20">
        <v>2089.67</v>
      </c>
      <c r="I189" s="21">
        <v>11284.22</v>
      </c>
      <c r="J189" s="137">
        <v>4.3155781335592797E-4</v>
      </c>
      <c r="M189" s="242">
        <f t="shared" si="4"/>
        <v>2.7</v>
      </c>
    </row>
    <row r="190" spans="1:13" ht="25.5" x14ac:dyDescent="0.2">
      <c r="A190">
        <v>189</v>
      </c>
      <c r="B190" s="309" t="s">
        <v>105</v>
      </c>
      <c r="C190" s="178" t="s">
        <v>974</v>
      </c>
      <c r="D190" s="170" t="s">
        <v>1005</v>
      </c>
      <c r="E190" s="112" t="s">
        <v>1245</v>
      </c>
      <c r="F190" s="19" t="s">
        <v>173</v>
      </c>
      <c r="G190" s="233">
        <v>5</v>
      </c>
      <c r="H190" s="20">
        <v>2246.65</v>
      </c>
      <c r="I190" s="21">
        <v>11233.25</v>
      </c>
      <c r="J190" s="147">
        <v>4.2960849813992265E-4</v>
      </c>
      <c r="M190" s="242">
        <f t="shared" si="4"/>
        <v>2.5</v>
      </c>
    </row>
    <row r="191" spans="1:13" ht="25.5" x14ac:dyDescent="0.2">
      <c r="A191">
        <v>190</v>
      </c>
      <c r="B191" s="85" t="s">
        <v>824</v>
      </c>
      <c r="C191" s="87" t="s">
        <v>292</v>
      </c>
      <c r="D191" s="170" t="s">
        <v>1005</v>
      </c>
      <c r="E191" s="112" t="s">
        <v>1294</v>
      </c>
      <c r="F191" s="19" t="s">
        <v>1082</v>
      </c>
      <c r="G191" s="233">
        <v>442.16</v>
      </c>
      <c r="H191" s="20">
        <v>25.03</v>
      </c>
      <c r="I191" s="21">
        <v>11067.26</v>
      </c>
      <c r="J191" s="89">
        <v>4.2326031621516843E-4</v>
      </c>
      <c r="M191" s="242">
        <f t="shared" si="4"/>
        <v>221.08</v>
      </c>
    </row>
    <row r="192" spans="1:13" x14ac:dyDescent="0.2">
      <c r="A192">
        <v>191</v>
      </c>
      <c r="B192" s="90" t="s">
        <v>356</v>
      </c>
      <c r="C192" s="86" t="s">
        <v>375</v>
      </c>
      <c r="D192" s="170" t="s">
        <v>1005</v>
      </c>
      <c r="E192" s="112" t="s">
        <v>1400</v>
      </c>
      <c r="F192" s="19" t="s">
        <v>26</v>
      </c>
      <c r="G192" s="233">
        <v>89</v>
      </c>
      <c r="H192" s="20">
        <v>120.64</v>
      </c>
      <c r="I192" s="21">
        <v>10736.96</v>
      </c>
      <c r="J192" s="89">
        <v>4.1062820289661706E-4</v>
      </c>
      <c r="M192" s="242">
        <f t="shared" si="4"/>
        <v>44.5</v>
      </c>
    </row>
    <row r="193" spans="1:13" x14ac:dyDescent="0.2">
      <c r="A193">
        <v>192</v>
      </c>
      <c r="B193" s="85" t="s">
        <v>622</v>
      </c>
      <c r="C193" s="86" t="s">
        <v>522</v>
      </c>
      <c r="D193" s="170" t="s">
        <v>1005</v>
      </c>
      <c r="E193" s="112" t="s">
        <v>1560</v>
      </c>
      <c r="F193" s="19" t="s">
        <v>173</v>
      </c>
      <c r="G193" s="233">
        <v>2</v>
      </c>
      <c r="H193" s="20">
        <v>5361.76</v>
      </c>
      <c r="I193" s="21">
        <v>10723.52</v>
      </c>
      <c r="J193" s="89">
        <v>4.1011419864895942E-4</v>
      </c>
      <c r="M193" s="242">
        <f t="shared" si="4"/>
        <v>1</v>
      </c>
    </row>
    <row r="194" spans="1:13" x14ac:dyDescent="0.2">
      <c r="A194">
        <v>193</v>
      </c>
      <c r="B194" s="294" t="s">
        <v>572</v>
      </c>
      <c r="C194" s="140" t="s">
        <v>939</v>
      </c>
      <c r="D194" s="170" t="s">
        <v>1085</v>
      </c>
      <c r="E194" s="112" t="s">
        <v>1180</v>
      </c>
      <c r="F194" s="19" t="s">
        <v>173</v>
      </c>
      <c r="G194" s="330">
        <v>11</v>
      </c>
      <c r="H194" s="20">
        <v>963.21</v>
      </c>
      <c r="I194" s="21">
        <v>10595.31</v>
      </c>
      <c r="J194" s="89">
        <v>4.0521088878346905E-4</v>
      </c>
      <c r="M194" s="242">
        <f t="shared" si="4"/>
        <v>5.5</v>
      </c>
    </row>
    <row r="195" spans="1:13" x14ac:dyDescent="0.2">
      <c r="A195">
        <v>194</v>
      </c>
      <c r="B195" s="295" t="s">
        <v>33</v>
      </c>
      <c r="C195" s="140" t="s">
        <v>749</v>
      </c>
      <c r="D195" s="170" t="s">
        <v>1005</v>
      </c>
      <c r="E195" s="112" t="s">
        <v>1199</v>
      </c>
      <c r="F195" s="19" t="s">
        <v>1200</v>
      </c>
      <c r="G195" s="233">
        <v>6700.37</v>
      </c>
      <c r="H195" s="20">
        <v>1.57</v>
      </c>
      <c r="I195" s="21">
        <v>10519.58</v>
      </c>
      <c r="J195" s="89">
        <v>4.0231464312311821E-4</v>
      </c>
      <c r="M195" s="242">
        <f t="shared" ref="M195:M258" si="5">$M$1*G195</f>
        <v>3350.1849999999999</v>
      </c>
    </row>
    <row r="196" spans="1:13" x14ac:dyDescent="0.2">
      <c r="A196">
        <v>195</v>
      </c>
      <c r="B196" s="295" t="s">
        <v>31</v>
      </c>
      <c r="C196" s="140" t="s">
        <v>966</v>
      </c>
      <c r="D196" s="170" t="s">
        <v>1005</v>
      </c>
      <c r="E196" s="112" t="s">
        <v>1198</v>
      </c>
      <c r="F196" s="19" t="s">
        <v>1195</v>
      </c>
      <c r="G196" s="233">
        <v>670.04</v>
      </c>
      <c r="H196" s="20">
        <v>15.66</v>
      </c>
      <c r="I196" s="21">
        <v>10492.83</v>
      </c>
      <c r="J196" s="89">
        <v>4.012916063950793E-4</v>
      </c>
      <c r="M196" s="242">
        <f t="shared" si="5"/>
        <v>335.02</v>
      </c>
    </row>
    <row r="197" spans="1:13" ht="38.25" x14ac:dyDescent="0.2">
      <c r="A197">
        <v>196</v>
      </c>
      <c r="B197" s="90" t="s">
        <v>611</v>
      </c>
      <c r="C197" s="86">
        <v>83659</v>
      </c>
      <c r="D197" s="170" t="s">
        <v>1151</v>
      </c>
      <c r="E197" s="112" t="s">
        <v>1536</v>
      </c>
      <c r="F197" s="19" t="s">
        <v>173</v>
      </c>
      <c r="G197" s="233">
        <v>10</v>
      </c>
      <c r="H197" s="20">
        <v>1024.6300000000001</v>
      </c>
      <c r="I197" s="21">
        <v>10246.299999999999</v>
      </c>
      <c r="J197" s="89">
        <v>3.918632234207455E-4</v>
      </c>
      <c r="M197" s="242">
        <f t="shared" si="5"/>
        <v>5</v>
      </c>
    </row>
    <row r="198" spans="1:13" x14ac:dyDescent="0.2">
      <c r="A198">
        <v>197</v>
      </c>
      <c r="B198" s="90" t="s">
        <v>351</v>
      </c>
      <c r="C198" s="86" t="s">
        <v>369</v>
      </c>
      <c r="D198" s="170" t="s">
        <v>1005</v>
      </c>
      <c r="E198" s="112" t="s">
        <v>1397</v>
      </c>
      <c r="F198" s="19" t="s">
        <v>26</v>
      </c>
      <c r="G198" s="233">
        <v>184</v>
      </c>
      <c r="H198" s="20">
        <v>55.41</v>
      </c>
      <c r="I198" s="21">
        <v>10195.44</v>
      </c>
      <c r="J198" s="89">
        <v>3.8991811508474333E-4</v>
      </c>
      <c r="M198" s="242">
        <f t="shared" si="5"/>
        <v>92</v>
      </c>
    </row>
    <row r="199" spans="1:13" x14ac:dyDescent="0.2">
      <c r="A199">
        <v>198</v>
      </c>
      <c r="B199" s="90" t="s">
        <v>122</v>
      </c>
      <c r="C199" s="140" t="s">
        <v>119</v>
      </c>
      <c r="D199" s="170" t="s">
        <v>1005</v>
      </c>
      <c r="E199" s="112" t="s">
        <v>1254</v>
      </c>
      <c r="F199" s="19" t="s">
        <v>26</v>
      </c>
      <c r="G199" s="233">
        <v>11.1</v>
      </c>
      <c r="H199" s="20">
        <v>909.81</v>
      </c>
      <c r="I199" s="21">
        <v>10098.89</v>
      </c>
      <c r="J199" s="89">
        <v>3.8622562177288705E-4</v>
      </c>
      <c r="M199" s="242">
        <f t="shared" si="5"/>
        <v>5.55</v>
      </c>
    </row>
    <row r="200" spans="1:13" ht="38.25" x14ac:dyDescent="0.2">
      <c r="A200">
        <v>199</v>
      </c>
      <c r="B200" s="294" t="s">
        <v>565</v>
      </c>
      <c r="C200" s="311">
        <v>95967</v>
      </c>
      <c r="D200" s="170" t="s">
        <v>1151</v>
      </c>
      <c r="E200" s="112" t="s">
        <v>1173</v>
      </c>
      <c r="F200" s="19" t="s">
        <v>29</v>
      </c>
      <c r="G200" s="330">
        <v>56</v>
      </c>
      <c r="H200" s="20">
        <v>176.91</v>
      </c>
      <c r="I200" s="21">
        <v>9906.9599999999991</v>
      </c>
      <c r="J200" s="89">
        <v>3.7888538105466252E-4</v>
      </c>
      <c r="M200" s="242">
        <f t="shared" si="5"/>
        <v>28</v>
      </c>
    </row>
    <row r="201" spans="1:13" x14ac:dyDescent="0.2">
      <c r="A201">
        <v>200</v>
      </c>
      <c r="B201" s="85" t="s">
        <v>1064</v>
      </c>
      <c r="C201" s="86" t="s">
        <v>276</v>
      </c>
      <c r="D201" s="170" t="s">
        <v>1005</v>
      </c>
      <c r="E201" s="112" t="s">
        <v>1356</v>
      </c>
      <c r="F201" s="19" t="s">
        <v>173</v>
      </c>
      <c r="G201" s="233">
        <v>25</v>
      </c>
      <c r="H201" s="20">
        <v>393.38</v>
      </c>
      <c r="I201" s="21">
        <v>9834.5</v>
      </c>
      <c r="J201" s="89">
        <v>3.7611419446349623E-4</v>
      </c>
      <c r="M201" s="242">
        <f t="shared" si="5"/>
        <v>12.5</v>
      </c>
    </row>
    <row r="202" spans="1:13" x14ac:dyDescent="0.2">
      <c r="A202">
        <v>201</v>
      </c>
      <c r="B202" s="85" t="s">
        <v>261</v>
      </c>
      <c r="C202" s="86" t="s">
        <v>262</v>
      </c>
      <c r="D202" s="170" t="s">
        <v>1005</v>
      </c>
      <c r="E202" s="112" t="s">
        <v>1346</v>
      </c>
      <c r="F202" s="19" t="s">
        <v>26</v>
      </c>
      <c r="G202" s="233">
        <v>156</v>
      </c>
      <c r="H202" s="20">
        <v>62.85</v>
      </c>
      <c r="I202" s="21">
        <v>9804.6</v>
      </c>
      <c r="J202" s="89">
        <v>3.7497068798991262E-4</v>
      </c>
      <c r="M202" s="242">
        <f t="shared" si="5"/>
        <v>78</v>
      </c>
    </row>
    <row r="203" spans="1:13" x14ac:dyDescent="0.2">
      <c r="A203">
        <v>202</v>
      </c>
      <c r="B203" s="85" t="s">
        <v>249</v>
      </c>
      <c r="C203" s="86" t="s">
        <v>250</v>
      </c>
      <c r="D203" s="170" t="s">
        <v>1005</v>
      </c>
      <c r="E203" s="112" t="s">
        <v>1340</v>
      </c>
      <c r="F203" s="19" t="s">
        <v>173</v>
      </c>
      <c r="G203" s="233">
        <v>3</v>
      </c>
      <c r="H203" s="20">
        <v>3242.87</v>
      </c>
      <c r="I203" s="21">
        <v>9728.61</v>
      </c>
      <c r="J203" s="89">
        <v>3.7206449879500884E-4</v>
      </c>
      <c r="M203" s="242">
        <f t="shared" si="5"/>
        <v>1.5</v>
      </c>
    </row>
    <row r="204" spans="1:13" x14ac:dyDescent="0.2">
      <c r="A204">
        <v>203</v>
      </c>
      <c r="B204" s="90" t="s">
        <v>806</v>
      </c>
      <c r="C204" s="87" t="s">
        <v>518</v>
      </c>
      <c r="D204" s="170" t="s">
        <v>1005</v>
      </c>
      <c r="E204" s="112" t="s">
        <v>1550</v>
      </c>
      <c r="F204" s="19" t="s">
        <v>173</v>
      </c>
      <c r="G204" s="233">
        <v>27</v>
      </c>
      <c r="H204" s="20">
        <v>357.26</v>
      </c>
      <c r="I204" s="21">
        <v>9646.02</v>
      </c>
      <c r="J204" s="89">
        <v>3.6890589679991606E-4</v>
      </c>
      <c r="M204" s="242">
        <f t="shared" si="5"/>
        <v>13.5</v>
      </c>
    </row>
    <row r="205" spans="1:13" x14ac:dyDescent="0.2">
      <c r="A205">
        <v>204</v>
      </c>
      <c r="B205" s="90" t="s">
        <v>609</v>
      </c>
      <c r="C205" s="86" t="s">
        <v>513</v>
      </c>
      <c r="D205" s="170" t="s">
        <v>1005</v>
      </c>
      <c r="E205" s="112" t="s">
        <v>1234</v>
      </c>
      <c r="F205" s="19" t="s">
        <v>1082</v>
      </c>
      <c r="G205" s="233">
        <v>465.6</v>
      </c>
      <c r="H205" s="20">
        <v>20.58</v>
      </c>
      <c r="I205" s="21">
        <v>9582.0499999999993</v>
      </c>
      <c r="J205" s="89">
        <v>3.6645940485626561E-4</v>
      </c>
      <c r="M205" s="242">
        <f t="shared" si="5"/>
        <v>232.8</v>
      </c>
    </row>
    <row r="206" spans="1:13" ht="25.5" x14ac:dyDescent="0.2">
      <c r="A206">
        <v>205</v>
      </c>
      <c r="B206" s="90" t="s">
        <v>393</v>
      </c>
      <c r="C206" s="86" t="s">
        <v>401</v>
      </c>
      <c r="D206" s="170" t="s">
        <v>1005</v>
      </c>
      <c r="E206" s="112" t="s">
        <v>1421</v>
      </c>
      <c r="F206" s="19" t="s">
        <v>173</v>
      </c>
      <c r="G206" s="233">
        <v>80</v>
      </c>
      <c r="H206" s="20">
        <v>119.09</v>
      </c>
      <c r="I206" s="21">
        <v>9527.2000000000007</v>
      </c>
      <c r="J206" s="89">
        <v>3.6436170150924013E-4</v>
      </c>
      <c r="M206" s="242">
        <f t="shared" si="5"/>
        <v>40</v>
      </c>
    </row>
    <row r="207" spans="1:13" x14ac:dyDescent="0.2">
      <c r="A207">
        <v>206</v>
      </c>
      <c r="B207" s="153" t="s">
        <v>337</v>
      </c>
      <c r="C207" s="135" t="s">
        <v>357</v>
      </c>
      <c r="D207" s="170" t="s">
        <v>1005</v>
      </c>
      <c r="E207" s="112" t="s">
        <v>1390</v>
      </c>
      <c r="F207" s="19" t="s">
        <v>26</v>
      </c>
      <c r="G207" s="233">
        <v>944.85</v>
      </c>
      <c r="H207" s="20">
        <v>9.99</v>
      </c>
      <c r="I207" s="21">
        <v>9439.0499999999993</v>
      </c>
      <c r="J207" s="137">
        <v>3.6099046085216985E-4</v>
      </c>
      <c r="M207" s="242">
        <f t="shared" si="5"/>
        <v>472.42500000000001</v>
      </c>
    </row>
    <row r="208" spans="1:13" x14ac:dyDescent="0.2">
      <c r="A208">
        <v>207</v>
      </c>
      <c r="B208" s="300" t="s">
        <v>110</v>
      </c>
      <c r="C208" s="320" t="s">
        <v>111</v>
      </c>
      <c r="D208" s="170" t="s">
        <v>1005</v>
      </c>
      <c r="E208" s="112" t="s">
        <v>1248</v>
      </c>
      <c r="F208" s="19" t="s">
        <v>26</v>
      </c>
      <c r="G208" s="233">
        <v>25.11</v>
      </c>
      <c r="H208" s="20">
        <v>371.89</v>
      </c>
      <c r="I208" s="21">
        <v>9338.16</v>
      </c>
      <c r="J208" s="108">
        <v>3.5713198700200742E-4</v>
      </c>
      <c r="M208" s="242">
        <f t="shared" si="5"/>
        <v>12.555</v>
      </c>
    </row>
    <row r="209" spans="1:13" ht="25.5" x14ac:dyDescent="0.2">
      <c r="A209">
        <v>208</v>
      </c>
      <c r="B209" s="98" t="s">
        <v>476</v>
      </c>
      <c r="C209" s="34" t="s">
        <v>598</v>
      </c>
      <c r="D209" s="170" t="s">
        <v>1005</v>
      </c>
      <c r="E209" s="112" t="s">
        <v>1507</v>
      </c>
      <c r="F209" s="19" t="s">
        <v>26</v>
      </c>
      <c r="G209" s="233">
        <v>78.180000000000007</v>
      </c>
      <c r="H209" s="20">
        <v>117.07</v>
      </c>
      <c r="I209" s="21">
        <v>9152.5300000000007</v>
      </c>
      <c r="J209" s="174">
        <v>3.500326857748725E-4</v>
      </c>
      <c r="M209" s="242">
        <f t="shared" si="5"/>
        <v>39.090000000000003</v>
      </c>
    </row>
    <row r="210" spans="1:13" x14ac:dyDescent="0.2">
      <c r="A210">
        <v>209</v>
      </c>
      <c r="B210" s="181" t="s">
        <v>339</v>
      </c>
      <c r="C210" s="32" t="s">
        <v>359</v>
      </c>
      <c r="D210" s="170" t="s">
        <v>1005</v>
      </c>
      <c r="E210" s="112" t="s">
        <v>1391</v>
      </c>
      <c r="F210" s="19" t="s">
        <v>26</v>
      </c>
      <c r="G210" s="233">
        <v>519.15</v>
      </c>
      <c r="H210" s="20">
        <v>17.329999999999998</v>
      </c>
      <c r="I210" s="21">
        <v>8996.8700000000008</v>
      </c>
      <c r="J210" s="79">
        <v>3.4407956812677778E-4</v>
      </c>
      <c r="M210" s="242">
        <f t="shared" si="5"/>
        <v>259.57499999999999</v>
      </c>
    </row>
    <row r="211" spans="1:13" ht="25.5" x14ac:dyDescent="0.2">
      <c r="A211">
        <v>210</v>
      </c>
      <c r="B211" s="181" t="s">
        <v>758</v>
      </c>
      <c r="C211" s="32" t="s">
        <v>763</v>
      </c>
      <c r="D211" s="170" t="s">
        <v>1005</v>
      </c>
      <c r="E211" s="112" t="s">
        <v>1532</v>
      </c>
      <c r="F211" s="19" t="s">
        <v>173</v>
      </c>
      <c r="G211" s="233">
        <v>1</v>
      </c>
      <c r="H211" s="20">
        <v>8987.99</v>
      </c>
      <c r="I211" s="21">
        <v>8987.99</v>
      </c>
      <c r="J211" s="79">
        <v>3.4373995817743249E-4</v>
      </c>
      <c r="M211" s="242">
        <f t="shared" si="5"/>
        <v>0.5</v>
      </c>
    </row>
    <row r="212" spans="1:13" ht="25.5" x14ac:dyDescent="0.2">
      <c r="A212">
        <v>211</v>
      </c>
      <c r="B212" s="181" t="s">
        <v>762</v>
      </c>
      <c r="C212" s="32" t="s">
        <v>795</v>
      </c>
      <c r="D212" s="170" t="s">
        <v>1085</v>
      </c>
      <c r="E212" s="112" t="s">
        <v>1546</v>
      </c>
      <c r="F212" s="19" t="s">
        <v>26</v>
      </c>
      <c r="G212" s="233">
        <v>140</v>
      </c>
      <c r="H212" s="20">
        <v>64</v>
      </c>
      <c r="I212" s="21">
        <v>8960</v>
      </c>
      <c r="J212" s="79">
        <v>3.4266949843844897E-4</v>
      </c>
      <c r="M212" s="242">
        <f t="shared" si="5"/>
        <v>70</v>
      </c>
    </row>
    <row r="213" spans="1:13" x14ac:dyDescent="0.2">
      <c r="A213">
        <v>212</v>
      </c>
      <c r="B213" s="180" t="s">
        <v>129</v>
      </c>
      <c r="C213" s="25" t="s">
        <v>130</v>
      </c>
      <c r="D213" s="170" t="s">
        <v>1005</v>
      </c>
      <c r="E213" s="112" t="s">
        <v>1262</v>
      </c>
      <c r="F213" s="19" t="s">
        <v>173</v>
      </c>
      <c r="G213" s="233">
        <v>2</v>
      </c>
      <c r="H213" s="20">
        <v>4279.91</v>
      </c>
      <c r="I213" s="21">
        <v>8559.82</v>
      </c>
      <c r="J213" s="79">
        <v>3.273648689869871E-4</v>
      </c>
      <c r="M213" s="242">
        <f t="shared" si="5"/>
        <v>1</v>
      </c>
    </row>
    <row r="214" spans="1:13" ht="25.5" x14ac:dyDescent="0.2">
      <c r="A214">
        <v>213</v>
      </c>
      <c r="B214" s="177" t="s">
        <v>647</v>
      </c>
      <c r="C214" s="25" t="s">
        <v>936</v>
      </c>
      <c r="D214" s="170" t="s">
        <v>1085</v>
      </c>
      <c r="E214" s="112" t="s">
        <v>1019</v>
      </c>
      <c r="F214" s="19" t="s">
        <v>173</v>
      </c>
      <c r="G214" s="330">
        <v>3</v>
      </c>
      <c r="H214" s="20">
        <v>2844.35</v>
      </c>
      <c r="I214" s="21">
        <v>8533.0499999999993</v>
      </c>
      <c r="J214" s="79">
        <v>3.2634106737167487E-4</v>
      </c>
      <c r="M214" s="242">
        <f t="shared" si="5"/>
        <v>1.5</v>
      </c>
    </row>
    <row r="215" spans="1:13" x14ac:dyDescent="0.2">
      <c r="A215">
        <v>214</v>
      </c>
      <c r="B215" s="181" t="s">
        <v>354</v>
      </c>
      <c r="C215" s="32" t="s">
        <v>363</v>
      </c>
      <c r="D215" s="170" t="s">
        <v>1005</v>
      </c>
      <c r="E215" s="112" t="s">
        <v>1399</v>
      </c>
      <c r="F215" s="19" t="s">
        <v>26</v>
      </c>
      <c r="G215" s="233">
        <v>92</v>
      </c>
      <c r="H215" s="20">
        <v>91.8</v>
      </c>
      <c r="I215" s="21">
        <v>8445.6</v>
      </c>
      <c r="J215" s="79">
        <v>3.2299659776917019E-4</v>
      </c>
      <c r="M215" s="242">
        <f t="shared" si="5"/>
        <v>46</v>
      </c>
    </row>
    <row r="216" spans="1:13" ht="25.5" x14ac:dyDescent="0.2">
      <c r="A216">
        <v>215</v>
      </c>
      <c r="B216" s="181" t="s">
        <v>311</v>
      </c>
      <c r="C216" s="32" t="s">
        <v>312</v>
      </c>
      <c r="D216" s="170" t="s">
        <v>1005</v>
      </c>
      <c r="E216" s="112" t="s">
        <v>1374</v>
      </c>
      <c r="F216" s="19" t="s">
        <v>173</v>
      </c>
      <c r="G216" s="233">
        <v>2</v>
      </c>
      <c r="H216" s="20">
        <v>4216.34</v>
      </c>
      <c r="I216" s="21">
        <v>8432.68</v>
      </c>
      <c r="J216" s="79">
        <v>3.2250248059061831E-4</v>
      </c>
      <c r="M216" s="242">
        <f t="shared" si="5"/>
        <v>1</v>
      </c>
    </row>
    <row r="217" spans="1:13" ht="25.5" x14ac:dyDescent="0.2">
      <c r="A217">
        <v>216</v>
      </c>
      <c r="B217" s="84" t="s">
        <v>1030</v>
      </c>
      <c r="C217" s="324">
        <v>95601</v>
      </c>
      <c r="D217" s="170" t="s">
        <v>1151</v>
      </c>
      <c r="E217" s="112" t="s">
        <v>1227</v>
      </c>
      <c r="F217" s="19" t="s">
        <v>173</v>
      </c>
      <c r="G217" s="233">
        <v>301</v>
      </c>
      <c r="H217" s="20">
        <v>27.72</v>
      </c>
      <c r="I217" s="21">
        <v>8343.7199999999993</v>
      </c>
      <c r="J217" s="79">
        <v>3.1910026199897937E-4</v>
      </c>
      <c r="M217" s="242">
        <f t="shared" si="5"/>
        <v>150.5</v>
      </c>
    </row>
    <row r="218" spans="1:13" x14ac:dyDescent="0.2">
      <c r="A218">
        <v>217</v>
      </c>
      <c r="B218" s="181" t="s">
        <v>463</v>
      </c>
      <c r="C218" s="32" t="s">
        <v>596</v>
      </c>
      <c r="D218" s="170" t="s">
        <v>1005</v>
      </c>
      <c r="E218" s="112" t="s">
        <v>1500</v>
      </c>
      <c r="F218" s="19" t="s">
        <v>1082</v>
      </c>
      <c r="G218" s="233">
        <v>54.75</v>
      </c>
      <c r="H218" s="20">
        <v>150.72999999999999</v>
      </c>
      <c r="I218" s="21">
        <v>8252.4699999999993</v>
      </c>
      <c r="J218" s="79">
        <v>3.1561046381454761E-4</v>
      </c>
      <c r="M218" s="242">
        <f t="shared" si="5"/>
        <v>27.375</v>
      </c>
    </row>
    <row r="219" spans="1:13" x14ac:dyDescent="0.2">
      <c r="A219">
        <v>218</v>
      </c>
      <c r="B219" s="181" t="s">
        <v>761</v>
      </c>
      <c r="C219" s="29" t="s">
        <v>794</v>
      </c>
      <c r="D219" s="170" t="s">
        <v>1005</v>
      </c>
      <c r="E219" s="112" t="s">
        <v>1545</v>
      </c>
      <c r="F219" s="19" t="s">
        <v>173</v>
      </c>
      <c r="G219" s="233">
        <v>200</v>
      </c>
      <c r="H219" s="20">
        <v>41.19</v>
      </c>
      <c r="I219" s="21">
        <v>8238</v>
      </c>
      <c r="J219" s="79">
        <v>3.1505706787231502E-4</v>
      </c>
      <c r="M219" s="242">
        <f t="shared" si="5"/>
        <v>100</v>
      </c>
    </row>
    <row r="220" spans="1:13" ht="25.5" x14ac:dyDescent="0.2">
      <c r="A220">
        <v>219</v>
      </c>
      <c r="B220" s="84" t="s">
        <v>257</v>
      </c>
      <c r="C220" s="32" t="s">
        <v>258</v>
      </c>
      <c r="D220" s="170" t="s">
        <v>1005</v>
      </c>
      <c r="E220" s="112" t="s">
        <v>1344</v>
      </c>
      <c r="F220" s="19" t="s">
        <v>26</v>
      </c>
      <c r="G220" s="233">
        <v>173</v>
      </c>
      <c r="H220" s="20">
        <v>47.56</v>
      </c>
      <c r="I220" s="21">
        <v>8227.8799999999992</v>
      </c>
      <c r="J220" s="79">
        <v>3.1467003491202517E-4</v>
      </c>
      <c r="M220" s="242">
        <f t="shared" si="5"/>
        <v>86.5</v>
      </c>
    </row>
    <row r="221" spans="1:13" ht="25.5" x14ac:dyDescent="0.2">
      <c r="A221">
        <v>220</v>
      </c>
      <c r="B221" s="181" t="s">
        <v>659</v>
      </c>
      <c r="C221" s="32" t="s">
        <v>681</v>
      </c>
      <c r="D221" s="170" t="s">
        <v>1005</v>
      </c>
      <c r="E221" s="112" t="s">
        <v>1450</v>
      </c>
      <c r="F221" s="19" t="s">
        <v>1082</v>
      </c>
      <c r="G221" s="233">
        <v>86.58</v>
      </c>
      <c r="H221" s="20">
        <v>93.52</v>
      </c>
      <c r="I221" s="21">
        <v>8096.96</v>
      </c>
      <c r="J221" s="79">
        <v>3.0966308282100267E-4</v>
      </c>
      <c r="M221" s="242">
        <f t="shared" si="5"/>
        <v>43.29</v>
      </c>
    </row>
    <row r="222" spans="1:13" x14ac:dyDescent="0.2">
      <c r="A222">
        <v>221</v>
      </c>
      <c r="B222" s="180" t="s">
        <v>63</v>
      </c>
      <c r="C222" s="29" t="s">
        <v>66</v>
      </c>
      <c r="D222" s="170" t="s">
        <v>1005</v>
      </c>
      <c r="E222" s="112" t="s">
        <v>1218</v>
      </c>
      <c r="F222" s="19" t="s">
        <v>1082</v>
      </c>
      <c r="G222" s="233">
        <v>646.79999999999995</v>
      </c>
      <c r="H222" s="20">
        <v>12.46</v>
      </c>
      <c r="I222" s="21">
        <v>8059.13</v>
      </c>
      <c r="J222" s="79">
        <v>3.0821629854355548E-4</v>
      </c>
      <c r="M222" s="242">
        <f t="shared" si="5"/>
        <v>323.39999999999998</v>
      </c>
    </row>
    <row r="223" spans="1:13" x14ac:dyDescent="0.2">
      <c r="A223">
        <v>222</v>
      </c>
      <c r="B223" s="110" t="s">
        <v>92</v>
      </c>
      <c r="C223" s="29" t="s">
        <v>93</v>
      </c>
      <c r="D223" s="170" t="s">
        <v>1005</v>
      </c>
      <c r="E223" s="112" t="s">
        <v>1236</v>
      </c>
      <c r="F223" s="19" t="s">
        <v>1082</v>
      </c>
      <c r="G223" s="233">
        <v>131.63</v>
      </c>
      <c r="H223" s="20">
        <v>60.99</v>
      </c>
      <c r="I223" s="21">
        <v>8028.11</v>
      </c>
      <c r="J223" s="79">
        <v>3.0702995838266701E-4</v>
      </c>
      <c r="M223" s="242">
        <f t="shared" si="5"/>
        <v>65.814999999999998</v>
      </c>
    </row>
    <row r="224" spans="1:13" x14ac:dyDescent="0.2">
      <c r="A224">
        <v>223</v>
      </c>
      <c r="B224" s="84" t="s">
        <v>626</v>
      </c>
      <c r="C224" s="32" t="s">
        <v>524</v>
      </c>
      <c r="D224" s="170" t="s">
        <v>1005</v>
      </c>
      <c r="E224" s="112" t="s">
        <v>1564</v>
      </c>
      <c r="F224" s="19" t="s">
        <v>173</v>
      </c>
      <c r="G224" s="233">
        <v>2</v>
      </c>
      <c r="H224" s="20">
        <v>3990.43</v>
      </c>
      <c r="I224" s="21">
        <v>7980.86</v>
      </c>
      <c r="J224" s="79">
        <v>3.0522291219949553E-4</v>
      </c>
      <c r="M224" s="242">
        <f t="shared" si="5"/>
        <v>1</v>
      </c>
    </row>
    <row r="225" spans="1:13" x14ac:dyDescent="0.2">
      <c r="A225">
        <v>224</v>
      </c>
      <c r="B225" s="180" t="s">
        <v>42</v>
      </c>
      <c r="C225" s="25" t="s">
        <v>43</v>
      </c>
      <c r="D225" s="171" t="s">
        <v>1005</v>
      </c>
      <c r="E225" s="172" t="s">
        <v>1206</v>
      </c>
      <c r="F225" s="30" t="s">
        <v>1082</v>
      </c>
      <c r="G225" s="233">
        <v>406</v>
      </c>
      <c r="H225" s="20">
        <v>19.600000000000001</v>
      </c>
      <c r="I225" s="21">
        <v>7957.6</v>
      </c>
      <c r="J225" s="79">
        <v>3.0433334830064749E-4</v>
      </c>
      <c r="M225" s="242">
        <f t="shared" si="5"/>
        <v>203</v>
      </c>
    </row>
    <row r="226" spans="1:13" ht="25.5" x14ac:dyDescent="0.2">
      <c r="A226">
        <v>225</v>
      </c>
      <c r="B226" s="310" t="s">
        <v>948</v>
      </c>
      <c r="C226" s="179" t="s">
        <v>27</v>
      </c>
      <c r="D226" s="170" t="s">
        <v>1005</v>
      </c>
      <c r="E226" s="112" t="s">
        <v>1192</v>
      </c>
      <c r="F226" s="19" t="s">
        <v>26</v>
      </c>
      <c r="G226" s="332">
        <v>368.79</v>
      </c>
      <c r="H226" s="20">
        <v>21.35</v>
      </c>
      <c r="I226" s="21">
        <v>7873.67</v>
      </c>
      <c r="J226" s="174">
        <v>3.011234988582436E-4</v>
      </c>
      <c r="M226" s="242">
        <f t="shared" si="5"/>
        <v>184.39500000000001</v>
      </c>
    </row>
    <row r="227" spans="1:13" ht="38.25" x14ac:dyDescent="0.2">
      <c r="A227">
        <v>226</v>
      </c>
      <c r="B227" s="84" t="s">
        <v>1062</v>
      </c>
      <c r="C227" s="32">
        <v>93287</v>
      </c>
      <c r="D227" s="170" t="s">
        <v>1151</v>
      </c>
      <c r="E227" s="112" t="s">
        <v>1355</v>
      </c>
      <c r="F227" s="19" t="s">
        <v>1226</v>
      </c>
      <c r="G227" s="233">
        <v>20</v>
      </c>
      <c r="H227" s="20">
        <v>382.33</v>
      </c>
      <c r="I227" s="21">
        <v>7646.6</v>
      </c>
      <c r="J227" s="79">
        <v>2.9243935120083081E-4</v>
      </c>
      <c r="M227" s="242">
        <f t="shared" si="5"/>
        <v>10</v>
      </c>
    </row>
    <row r="228" spans="1:13" x14ac:dyDescent="0.2">
      <c r="A228">
        <v>227</v>
      </c>
      <c r="B228" s="180" t="s">
        <v>132</v>
      </c>
      <c r="C228" s="22" t="s">
        <v>629</v>
      </c>
      <c r="D228" s="170" t="s">
        <v>1005</v>
      </c>
      <c r="E228" s="112" t="s">
        <v>1264</v>
      </c>
      <c r="F228" s="19" t="s">
        <v>173</v>
      </c>
      <c r="G228" s="233">
        <v>4</v>
      </c>
      <c r="H228" s="20">
        <v>1910.74</v>
      </c>
      <c r="I228" s="21">
        <v>7642.96</v>
      </c>
      <c r="J228" s="78">
        <v>2.9230014171709016E-4</v>
      </c>
      <c r="M228" s="242">
        <f t="shared" si="5"/>
        <v>2</v>
      </c>
    </row>
    <row r="229" spans="1:13" x14ac:dyDescent="0.2">
      <c r="A229">
        <v>228</v>
      </c>
      <c r="B229" s="180" t="s">
        <v>131</v>
      </c>
      <c r="C229" s="25" t="s">
        <v>133</v>
      </c>
      <c r="D229" s="171" t="s">
        <v>1005</v>
      </c>
      <c r="E229" s="172" t="s">
        <v>1263</v>
      </c>
      <c r="F229" s="30" t="s">
        <v>173</v>
      </c>
      <c r="G229" s="233">
        <v>3</v>
      </c>
      <c r="H229" s="20">
        <v>2515.84</v>
      </c>
      <c r="I229" s="21">
        <v>7547.52</v>
      </c>
      <c r="J229" s="79">
        <v>2.8865009964890208E-4</v>
      </c>
      <c r="M229" s="242">
        <f t="shared" si="5"/>
        <v>1.5</v>
      </c>
    </row>
    <row r="230" spans="1:13" ht="25.5" x14ac:dyDescent="0.2">
      <c r="A230">
        <v>229</v>
      </c>
      <c r="B230" s="298" t="s">
        <v>574</v>
      </c>
      <c r="C230" s="317">
        <v>200538</v>
      </c>
      <c r="D230" s="216" t="s">
        <v>1152</v>
      </c>
      <c r="E230" s="217" t="s">
        <v>1183</v>
      </c>
      <c r="F230" s="218" t="s">
        <v>1182</v>
      </c>
      <c r="G230" s="331">
        <v>1</v>
      </c>
      <c r="H230" s="288">
        <v>7519.41</v>
      </c>
      <c r="I230" s="289">
        <v>7519.41</v>
      </c>
      <c r="J230" s="293">
        <v>2.8757505058627875E-4</v>
      </c>
      <c r="M230" s="242">
        <f t="shared" si="5"/>
        <v>0.5</v>
      </c>
    </row>
    <row r="231" spans="1:13" ht="25.5" x14ac:dyDescent="0.2">
      <c r="A231">
        <v>230</v>
      </c>
      <c r="B231" s="90" t="s">
        <v>296</v>
      </c>
      <c r="C231" s="86" t="s">
        <v>297</v>
      </c>
      <c r="D231" s="170" t="s">
        <v>1005</v>
      </c>
      <c r="E231" s="112" t="s">
        <v>1364</v>
      </c>
      <c r="F231" s="19" t="s">
        <v>26</v>
      </c>
      <c r="G231" s="233">
        <v>2</v>
      </c>
      <c r="H231" s="20">
        <v>3697.48</v>
      </c>
      <c r="I231" s="21">
        <v>7394.96</v>
      </c>
      <c r="J231" s="89">
        <v>2.8281553952816884E-4</v>
      </c>
      <c r="M231" s="242">
        <f t="shared" si="5"/>
        <v>1</v>
      </c>
    </row>
    <row r="232" spans="1:13" x14ac:dyDescent="0.2">
      <c r="A232">
        <v>231</v>
      </c>
      <c r="B232" s="90" t="s">
        <v>136</v>
      </c>
      <c r="C232" s="140" t="s">
        <v>137</v>
      </c>
      <c r="D232" s="170" t="s">
        <v>1005</v>
      </c>
      <c r="E232" s="112" t="s">
        <v>1266</v>
      </c>
      <c r="F232" s="19" t="s">
        <v>1082</v>
      </c>
      <c r="G232" s="233">
        <v>13.5</v>
      </c>
      <c r="H232" s="20">
        <v>535.46</v>
      </c>
      <c r="I232" s="21">
        <v>7228.71</v>
      </c>
      <c r="J232" s="89">
        <v>2.7645741406886169E-4</v>
      </c>
      <c r="M232" s="242">
        <f t="shared" si="5"/>
        <v>6.75</v>
      </c>
    </row>
    <row r="233" spans="1:13" x14ac:dyDescent="0.2">
      <c r="A233">
        <v>232</v>
      </c>
      <c r="B233" s="90" t="s">
        <v>368</v>
      </c>
      <c r="C233" s="86" t="s">
        <v>344</v>
      </c>
      <c r="D233" s="170" t="s">
        <v>1005</v>
      </c>
      <c r="E233" s="112" t="s">
        <v>1406</v>
      </c>
      <c r="F233" s="19" t="s">
        <v>173</v>
      </c>
      <c r="G233" s="233">
        <v>13</v>
      </c>
      <c r="H233" s="20">
        <v>548.96</v>
      </c>
      <c r="I233" s="21">
        <v>7136.48</v>
      </c>
      <c r="J233" s="89">
        <v>2.7293013640803819E-4</v>
      </c>
      <c r="M233" s="242">
        <f t="shared" si="5"/>
        <v>6.5</v>
      </c>
    </row>
    <row r="234" spans="1:13" x14ac:dyDescent="0.2">
      <c r="A234">
        <v>233</v>
      </c>
      <c r="B234" s="85" t="s">
        <v>259</v>
      </c>
      <c r="C234" s="86" t="s">
        <v>260</v>
      </c>
      <c r="D234" s="170" t="s">
        <v>1005</v>
      </c>
      <c r="E234" s="112" t="s">
        <v>1345</v>
      </c>
      <c r="F234" s="19" t="s">
        <v>26</v>
      </c>
      <c r="G234" s="233">
        <v>136</v>
      </c>
      <c r="H234" s="20">
        <v>52.07</v>
      </c>
      <c r="I234" s="21">
        <v>7081.52</v>
      </c>
      <c r="J234" s="89">
        <v>2.7082822618100955E-4</v>
      </c>
      <c r="M234" s="242">
        <f t="shared" si="5"/>
        <v>68</v>
      </c>
    </row>
    <row r="235" spans="1:13" ht="25.5" x14ac:dyDescent="0.2">
      <c r="A235">
        <v>234</v>
      </c>
      <c r="B235" s="85" t="s">
        <v>221</v>
      </c>
      <c r="C235" s="86" t="s">
        <v>222</v>
      </c>
      <c r="D235" s="170" t="s">
        <v>1005</v>
      </c>
      <c r="E235" s="112" t="s">
        <v>1326</v>
      </c>
      <c r="F235" s="19" t="s">
        <v>26</v>
      </c>
      <c r="G235" s="233">
        <v>31</v>
      </c>
      <c r="H235" s="20">
        <v>224.6</v>
      </c>
      <c r="I235" s="21">
        <v>6962.6</v>
      </c>
      <c r="J235" s="89">
        <v>2.6628020645396707E-4</v>
      </c>
      <c r="M235" s="242">
        <f t="shared" si="5"/>
        <v>15.5</v>
      </c>
    </row>
    <row r="236" spans="1:13" x14ac:dyDescent="0.2">
      <c r="A236">
        <v>235</v>
      </c>
      <c r="B236" s="153" t="s">
        <v>404</v>
      </c>
      <c r="C236" s="135" t="s">
        <v>385</v>
      </c>
      <c r="D236" s="171" t="s">
        <v>1005</v>
      </c>
      <c r="E236" s="172" t="s">
        <v>1427</v>
      </c>
      <c r="F236" s="30" t="s">
        <v>173</v>
      </c>
      <c r="G236" s="233">
        <v>95</v>
      </c>
      <c r="H236" s="20">
        <v>72.59</v>
      </c>
      <c r="I236" s="21">
        <v>6896.05</v>
      </c>
      <c r="J236" s="174">
        <v>2.6373504405206096E-4</v>
      </c>
      <c r="M236" s="242">
        <f t="shared" si="5"/>
        <v>47.5</v>
      </c>
    </row>
    <row r="237" spans="1:13" x14ac:dyDescent="0.2">
      <c r="A237">
        <v>236</v>
      </c>
      <c r="B237" s="83" t="s">
        <v>615</v>
      </c>
      <c r="C237" s="243" t="s">
        <v>748</v>
      </c>
      <c r="D237" s="244" t="s">
        <v>1005</v>
      </c>
      <c r="E237" s="245" t="s">
        <v>1542</v>
      </c>
      <c r="F237" s="246" t="s">
        <v>173</v>
      </c>
      <c r="G237" s="233">
        <v>9</v>
      </c>
      <c r="H237" s="247">
        <v>763.22</v>
      </c>
      <c r="I237" s="248">
        <v>6868.98</v>
      </c>
      <c r="J237" s="249">
        <v>2.6269976912764924E-4</v>
      </c>
      <c r="M237" s="242">
        <f t="shared" si="5"/>
        <v>4.5</v>
      </c>
    </row>
    <row r="238" spans="1:13" x14ac:dyDescent="0.2">
      <c r="A238">
        <v>237</v>
      </c>
      <c r="B238" s="81" t="s">
        <v>265</v>
      </c>
      <c r="C238" s="33" t="s">
        <v>266</v>
      </c>
      <c r="D238" s="250" t="s">
        <v>1005</v>
      </c>
      <c r="E238" s="251" t="s">
        <v>1348</v>
      </c>
      <c r="F238" s="23" t="s">
        <v>26</v>
      </c>
      <c r="G238" s="233">
        <v>51</v>
      </c>
      <c r="H238" s="24">
        <v>133.76</v>
      </c>
      <c r="I238" s="252">
        <v>6821.76</v>
      </c>
      <c r="J238" s="78">
        <v>2.6089387027538772E-4</v>
      </c>
      <c r="M238" s="242">
        <f t="shared" si="5"/>
        <v>25.5</v>
      </c>
    </row>
    <row r="239" spans="1:13" x14ac:dyDescent="0.2">
      <c r="A239">
        <v>238</v>
      </c>
      <c r="B239" s="81" t="s">
        <v>621</v>
      </c>
      <c r="C239" s="33" t="s">
        <v>521</v>
      </c>
      <c r="D239" s="250" t="s">
        <v>1005</v>
      </c>
      <c r="E239" s="251" t="s">
        <v>1559</v>
      </c>
      <c r="F239" s="23" t="s">
        <v>831</v>
      </c>
      <c r="G239" s="233">
        <v>1</v>
      </c>
      <c r="H239" s="24">
        <v>6811.06</v>
      </c>
      <c r="I239" s="252">
        <v>6811.06</v>
      </c>
      <c r="J239" s="78">
        <v>2.6048465558417214E-4</v>
      </c>
      <c r="M239" s="242">
        <f t="shared" si="5"/>
        <v>0.5</v>
      </c>
    </row>
    <row r="240" spans="1:13" x14ac:dyDescent="0.2">
      <c r="A240">
        <v>239</v>
      </c>
      <c r="B240" s="83" t="s">
        <v>343</v>
      </c>
      <c r="C240" s="33" t="s">
        <v>355</v>
      </c>
      <c r="D240" s="250" t="s">
        <v>1005</v>
      </c>
      <c r="E240" s="251" t="s">
        <v>1393</v>
      </c>
      <c r="F240" s="23" t="s">
        <v>26</v>
      </c>
      <c r="G240" s="233">
        <v>102</v>
      </c>
      <c r="H240" s="24">
        <v>66.22</v>
      </c>
      <c r="I240" s="252">
        <v>6754.44</v>
      </c>
      <c r="J240" s="78">
        <v>2.5831925971345952E-4</v>
      </c>
      <c r="M240" s="242">
        <f t="shared" si="5"/>
        <v>51</v>
      </c>
    </row>
    <row r="241" spans="1:13" x14ac:dyDescent="0.2">
      <c r="A241">
        <v>240</v>
      </c>
      <c r="B241" s="81" t="s">
        <v>174</v>
      </c>
      <c r="C241" s="33" t="s">
        <v>642</v>
      </c>
      <c r="D241" s="250" t="s">
        <v>1005</v>
      </c>
      <c r="E241" s="251" t="s">
        <v>1301</v>
      </c>
      <c r="F241" s="23" t="s">
        <v>173</v>
      </c>
      <c r="G241" s="233">
        <v>1</v>
      </c>
      <c r="H241" s="24">
        <v>6574.25</v>
      </c>
      <c r="I241" s="252">
        <v>6574.25</v>
      </c>
      <c r="J241" s="78">
        <v>2.5142800782466219E-4</v>
      </c>
      <c r="M241" s="242">
        <f t="shared" si="5"/>
        <v>0.5</v>
      </c>
    </row>
    <row r="242" spans="1:13" x14ac:dyDescent="0.2">
      <c r="A242">
        <v>241</v>
      </c>
      <c r="B242" s="81" t="s">
        <v>195</v>
      </c>
      <c r="C242" s="33" t="s">
        <v>196</v>
      </c>
      <c r="D242" s="250" t="s">
        <v>1005</v>
      </c>
      <c r="E242" s="251" t="s">
        <v>1312</v>
      </c>
      <c r="F242" s="23" t="s">
        <v>173</v>
      </c>
      <c r="G242" s="233">
        <v>8</v>
      </c>
      <c r="H242" s="24">
        <v>816.32</v>
      </c>
      <c r="I242" s="252">
        <v>6530.56</v>
      </c>
      <c r="J242" s="78">
        <v>2.4975711157613811E-4</v>
      </c>
      <c r="M242" s="242">
        <f t="shared" si="5"/>
        <v>4</v>
      </c>
    </row>
    <row r="243" spans="1:13" x14ac:dyDescent="0.2">
      <c r="A243">
        <v>242</v>
      </c>
      <c r="B243" s="83" t="s">
        <v>316</v>
      </c>
      <c r="C243" s="106" t="s">
        <v>317</v>
      </c>
      <c r="D243" s="253" t="s">
        <v>1005</v>
      </c>
      <c r="E243" s="254" t="s">
        <v>1377</v>
      </c>
      <c r="F243" s="255" t="s">
        <v>173</v>
      </c>
      <c r="G243" s="233">
        <v>12</v>
      </c>
      <c r="H243" s="256">
        <v>543.57000000000005</v>
      </c>
      <c r="I243" s="257">
        <v>6522.84</v>
      </c>
      <c r="J243" s="92">
        <v>2.4946186508864425E-4</v>
      </c>
      <c r="M243" s="242">
        <f t="shared" si="5"/>
        <v>6</v>
      </c>
    </row>
    <row r="244" spans="1:13" ht="25.5" x14ac:dyDescent="0.2">
      <c r="A244">
        <v>243</v>
      </c>
      <c r="B244" s="83" t="s">
        <v>421</v>
      </c>
      <c r="C244" s="31" t="s">
        <v>424</v>
      </c>
      <c r="D244" s="170" t="s">
        <v>1005</v>
      </c>
      <c r="E244" s="112" t="s">
        <v>1443</v>
      </c>
      <c r="F244" s="19" t="s">
        <v>173</v>
      </c>
      <c r="G244" s="233">
        <v>29</v>
      </c>
      <c r="H244" s="20">
        <v>222.8</v>
      </c>
      <c r="I244" s="21">
        <v>6461.2</v>
      </c>
      <c r="J244" s="77">
        <v>2.4710448251233331E-4</v>
      </c>
      <c r="M244" s="242">
        <f t="shared" si="5"/>
        <v>14.5</v>
      </c>
    </row>
    <row r="245" spans="1:13" x14ac:dyDescent="0.2">
      <c r="A245">
        <v>244</v>
      </c>
      <c r="B245" s="81" t="s">
        <v>179</v>
      </c>
      <c r="C245" s="33" t="s">
        <v>180</v>
      </c>
      <c r="D245" s="170" t="s">
        <v>1005</v>
      </c>
      <c r="E245" s="112" t="s">
        <v>1304</v>
      </c>
      <c r="F245" s="19" t="s">
        <v>26</v>
      </c>
      <c r="G245" s="233">
        <v>155</v>
      </c>
      <c r="H245" s="20">
        <v>41.25</v>
      </c>
      <c r="I245" s="21">
        <v>6393.75</v>
      </c>
      <c r="J245" s="78">
        <v>2.445249001831287E-4</v>
      </c>
      <c r="M245" s="242">
        <f t="shared" si="5"/>
        <v>77.5</v>
      </c>
    </row>
    <row r="246" spans="1:13" x14ac:dyDescent="0.2">
      <c r="A246">
        <v>245</v>
      </c>
      <c r="B246" s="83" t="s">
        <v>1091</v>
      </c>
      <c r="C246" s="33" t="s">
        <v>994</v>
      </c>
      <c r="D246" s="170" t="s">
        <v>1005</v>
      </c>
      <c r="E246" s="112" t="s">
        <v>1538</v>
      </c>
      <c r="F246" s="19" t="s">
        <v>26</v>
      </c>
      <c r="G246" s="233">
        <v>225.65</v>
      </c>
      <c r="H246" s="20">
        <v>28.14</v>
      </c>
      <c r="I246" s="21">
        <v>6349.79</v>
      </c>
      <c r="J246" s="78">
        <v>2.4284367795641507E-4</v>
      </c>
      <c r="M246" s="242">
        <f t="shared" si="5"/>
        <v>112.825</v>
      </c>
    </row>
    <row r="247" spans="1:13" x14ac:dyDescent="0.2">
      <c r="A247">
        <v>246</v>
      </c>
      <c r="B247" s="214" t="s">
        <v>1011</v>
      </c>
      <c r="C247" s="290">
        <v>200113</v>
      </c>
      <c r="D247" s="216" t="s">
        <v>1152</v>
      </c>
      <c r="E247" s="217" t="s">
        <v>1186</v>
      </c>
      <c r="F247" s="218" t="s">
        <v>1182</v>
      </c>
      <c r="G247" s="331">
        <v>1</v>
      </c>
      <c r="H247" s="288">
        <v>6303.98</v>
      </c>
      <c r="I247" s="289">
        <v>6303.98</v>
      </c>
      <c r="J247" s="291">
        <v>2.4109170365692114E-4</v>
      </c>
      <c r="M247" s="242">
        <f t="shared" si="5"/>
        <v>0.5</v>
      </c>
    </row>
    <row r="248" spans="1:13" x14ac:dyDescent="0.2">
      <c r="A248">
        <v>247</v>
      </c>
      <c r="B248" s="83" t="s">
        <v>555</v>
      </c>
      <c r="C248" s="33" t="s">
        <v>552</v>
      </c>
      <c r="D248" s="170" t="s">
        <v>1005</v>
      </c>
      <c r="E248" s="112" t="s">
        <v>1434</v>
      </c>
      <c r="F248" s="19" t="s">
        <v>173</v>
      </c>
      <c r="G248" s="233">
        <v>65</v>
      </c>
      <c r="H248" s="20">
        <v>91.9</v>
      </c>
      <c r="I248" s="21">
        <v>5973.5</v>
      </c>
      <c r="J248" s="78">
        <v>2.2845270635291016E-4</v>
      </c>
      <c r="M248" s="242">
        <f t="shared" si="5"/>
        <v>32.5</v>
      </c>
    </row>
    <row r="249" spans="1:13" x14ac:dyDescent="0.2">
      <c r="A249">
        <v>248</v>
      </c>
      <c r="B249" s="83" t="s">
        <v>376</v>
      </c>
      <c r="C249" s="106" t="s">
        <v>348</v>
      </c>
      <c r="D249" s="170" t="s">
        <v>1005</v>
      </c>
      <c r="E249" s="112" t="s">
        <v>1410</v>
      </c>
      <c r="F249" s="19" t="s">
        <v>173</v>
      </c>
      <c r="G249" s="233">
        <v>16</v>
      </c>
      <c r="H249" s="20">
        <v>372.76</v>
      </c>
      <c r="I249" s="21">
        <v>5964.16</v>
      </c>
      <c r="J249" s="92">
        <v>2.28095503996279E-4</v>
      </c>
      <c r="M249" s="242">
        <f t="shared" si="5"/>
        <v>8</v>
      </c>
    </row>
    <row r="250" spans="1:13" x14ac:dyDescent="0.2">
      <c r="A250">
        <v>249</v>
      </c>
      <c r="B250" s="81" t="s">
        <v>159</v>
      </c>
      <c r="C250" s="31" t="s">
        <v>684</v>
      </c>
      <c r="D250" s="170" t="s">
        <v>1005</v>
      </c>
      <c r="E250" s="112" t="s">
        <v>1291</v>
      </c>
      <c r="F250" s="19" t="s">
        <v>1082</v>
      </c>
      <c r="G250" s="233">
        <v>61.03</v>
      </c>
      <c r="H250" s="20">
        <v>96.71</v>
      </c>
      <c r="I250" s="21">
        <v>5902.21</v>
      </c>
      <c r="J250" s="77">
        <v>2.2572626566723191E-4</v>
      </c>
      <c r="M250" s="242">
        <f t="shared" si="5"/>
        <v>30.515000000000001</v>
      </c>
    </row>
    <row r="251" spans="1:13" x14ac:dyDescent="0.2">
      <c r="A251">
        <v>250</v>
      </c>
      <c r="B251" s="81" t="s">
        <v>229</v>
      </c>
      <c r="C251" s="33" t="s">
        <v>230</v>
      </c>
      <c r="D251" s="170" t="s">
        <v>1005</v>
      </c>
      <c r="E251" s="112" t="s">
        <v>1330</v>
      </c>
      <c r="F251" s="19" t="s">
        <v>173</v>
      </c>
      <c r="G251" s="233">
        <v>26</v>
      </c>
      <c r="H251" s="20">
        <v>222.58</v>
      </c>
      <c r="I251" s="21">
        <v>5787.08</v>
      </c>
      <c r="J251" s="78">
        <v>2.2132319207847983E-4</v>
      </c>
      <c r="M251" s="242">
        <f t="shared" si="5"/>
        <v>13</v>
      </c>
    </row>
    <row r="252" spans="1:13" x14ac:dyDescent="0.2">
      <c r="A252">
        <v>251</v>
      </c>
      <c r="B252" s="83" t="s">
        <v>737</v>
      </c>
      <c r="C252" s="33" t="s">
        <v>708</v>
      </c>
      <c r="D252" s="170" t="s">
        <v>1005</v>
      </c>
      <c r="E252" s="112" t="s">
        <v>1480</v>
      </c>
      <c r="F252" s="19" t="s">
        <v>1082</v>
      </c>
      <c r="G252" s="233">
        <v>4</v>
      </c>
      <c r="H252" s="20">
        <v>1428.67</v>
      </c>
      <c r="I252" s="21">
        <v>5714.68</v>
      </c>
      <c r="J252" s="78">
        <v>2.1855430014913345E-4</v>
      </c>
      <c r="M252" s="242">
        <f t="shared" si="5"/>
        <v>2</v>
      </c>
    </row>
    <row r="253" spans="1:13" x14ac:dyDescent="0.2">
      <c r="A253">
        <v>252</v>
      </c>
      <c r="B253" s="83" t="s">
        <v>769</v>
      </c>
      <c r="C253" s="22" t="s">
        <v>123</v>
      </c>
      <c r="D253" s="170" t="s">
        <v>1005</v>
      </c>
      <c r="E253" s="112" t="s">
        <v>1256</v>
      </c>
      <c r="F253" s="19" t="s">
        <v>173</v>
      </c>
      <c r="G253" s="233">
        <v>2</v>
      </c>
      <c r="H253" s="20">
        <v>2791.27</v>
      </c>
      <c r="I253" s="21">
        <v>5582.54</v>
      </c>
      <c r="J253" s="78">
        <v>2.1350068993443962E-4</v>
      </c>
      <c r="M253" s="242">
        <f t="shared" si="5"/>
        <v>1</v>
      </c>
    </row>
    <row r="254" spans="1:13" ht="25.5" x14ac:dyDescent="0.2">
      <c r="A254">
        <v>253</v>
      </c>
      <c r="B254" s="83" t="s">
        <v>775</v>
      </c>
      <c r="C254" s="33" t="s">
        <v>764</v>
      </c>
      <c r="D254" s="170" t="s">
        <v>1005</v>
      </c>
      <c r="E254" s="112" t="s">
        <v>1533</v>
      </c>
      <c r="F254" s="19" t="s">
        <v>173</v>
      </c>
      <c r="G254" s="233">
        <v>1</v>
      </c>
      <c r="H254" s="20">
        <v>5537.6</v>
      </c>
      <c r="I254" s="21">
        <v>5537.6</v>
      </c>
      <c r="J254" s="78">
        <v>2.1178198823133427E-4</v>
      </c>
      <c r="M254" s="242">
        <f t="shared" si="5"/>
        <v>0.5</v>
      </c>
    </row>
    <row r="255" spans="1:13" x14ac:dyDescent="0.2">
      <c r="A255">
        <v>254</v>
      </c>
      <c r="B255" s="83" t="s">
        <v>804</v>
      </c>
      <c r="C255" s="26" t="s">
        <v>797</v>
      </c>
      <c r="D255" s="170" t="s">
        <v>1005</v>
      </c>
      <c r="E255" s="112" t="s">
        <v>1548</v>
      </c>
      <c r="F255" s="19" t="s">
        <v>1082</v>
      </c>
      <c r="G255" s="233">
        <v>51.3</v>
      </c>
      <c r="H255" s="20">
        <v>106.64</v>
      </c>
      <c r="I255" s="21">
        <v>5470.63</v>
      </c>
      <c r="J255" s="78">
        <v>2.0922076319668885E-4</v>
      </c>
      <c r="M255" s="242">
        <f t="shared" si="5"/>
        <v>25.65</v>
      </c>
    </row>
    <row r="256" spans="1:13" x14ac:dyDescent="0.2">
      <c r="A256">
        <v>255</v>
      </c>
      <c r="B256" s="83" t="s">
        <v>386</v>
      </c>
      <c r="C256" s="33" t="s">
        <v>405</v>
      </c>
      <c r="D256" s="170" t="s">
        <v>1005</v>
      </c>
      <c r="E256" s="112" t="s">
        <v>1416</v>
      </c>
      <c r="F256" s="19" t="s">
        <v>173</v>
      </c>
      <c r="G256" s="233">
        <v>24</v>
      </c>
      <c r="H256" s="20">
        <v>227.24</v>
      </c>
      <c r="I256" s="21">
        <v>5453.76</v>
      </c>
      <c r="J256" s="78">
        <v>2.0857558078166022E-4</v>
      </c>
      <c r="M256" s="242">
        <f t="shared" si="5"/>
        <v>12</v>
      </c>
    </row>
    <row r="257" spans="1:13" ht="25.5" x14ac:dyDescent="0.2">
      <c r="A257">
        <v>256</v>
      </c>
      <c r="B257" s="83" t="s">
        <v>309</v>
      </c>
      <c r="C257" s="33" t="s">
        <v>310</v>
      </c>
      <c r="D257" s="170" t="s">
        <v>1005</v>
      </c>
      <c r="E257" s="112" t="s">
        <v>1373</v>
      </c>
      <c r="F257" s="19" t="s">
        <v>173</v>
      </c>
      <c r="G257" s="233">
        <v>2</v>
      </c>
      <c r="H257" s="20">
        <v>2688.1</v>
      </c>
      <c r="I257" s="21">
        <v>5376.2</v>
      </c>
      <c r="J257" s="78">
        <v>2.0560934793580239E-4</v>
      </c>
      <c r="M257" s="242">
        <f t="shared" si="5"/>
        <v>1</v>
      </c>
    </row>
    <row r="258" spans="1:13" x14ac:dyDescent="0.2">
      <c r="A258">
        <v>257</v>
      </c>
      <c r="B258" s="176" t="s">
        <v>205</v>
      </c>
      <c r="C258" s="146" t="s">
        <v>206</v>
      </c>
      <c r="D258" s="170" t="s">
        <v>1005</v>
      </c>
      <c r="E258" s="112" t="s">
        <v>1317</v>
      </c>
      <c r="F258" s="19" t="s">
        <v>173</v>
      </c>
      <c r="G258" s="233">
        <v>2</v>
      </c>
      <c r="H258" s="20">
        <v>2678.65</v>
      </c>
      <c r="I258" s="21">
        <v>5357.3</v>
      </c>
      <c r="J258" s="147">
        <v>2.0488652946253378E-4</v>
      </c>
      <c r="M258" s="242">
        <f t="shared" si="5"/>
        <v>1</v>
      </c>
    </row>
    <row r="259" spans="1:13" x14ac:dyDescent="0.2">
      <c r="A259">
        <v>258</v>
      </c>
      <c r="B259" s="90" t="s">
        <v>497</v>
      </c>
      <c r="C259" s="86" t="s">
        <v>459</v>
      </c>
      <c r="D259" s="170" t="s">
        <v>1005</v>
      </c>
      <c r="E259" s="112" t="s">
        <v>1521</v>
      </c>
      <c r="F259" s="19" t="s">
        <v>1082</v>
      </c>
      <c r="G259" s="233">
        <v>189</v>
      </c>
      <c r="H259" s="20">
        <v>28.13</v>
      </c>
      <c r="I259" s="21">
        <v>5316.57</v>
      </c>
      <c r="J259" s="89">
        <v>2.0332883653045809E-4</v>
      </c>
      <c r="M259" s="242">
        <f t="shared" ref="M259:M322" si="6">$M$1*G259</f>
        <v>94.5</v>
      </c>
    </row>
    <row r="260" spans="1:13" x14ac:dyDescent="0.2">
      <c r="A260">
        <v>259</v>
      </c>
      <c r="B260" s="153" t="s">
        <v>425</v>
      </c>
      <c r="C260" s="135" t="s">
        <v>428</v>
      </c>
      <c r="D260" s="170" t="s">
        <v>1005</v>
      </c>
      <c r="E260" s="112" t="s">
        <v>1445</v>
      </c>
      <c r="F260" s="19" t="s">
        <v>173</v>
      </c>
      <c r="G260" s="233">
        <v>80</v>
      </c>
      <c r="H260" s="20">
        <v>66.260000000000005</v>
      </c>
      <c r="I260" s="21">
        <v>5300.8</v>
      </c>
      <c r="J260" s="137">
        <v>2.0272572291546098E-4</v>
      </c>
      <c r="M260" s="242">
        <f t="shared" si="6"/>
        <v>40</v>
      </c>
    </row>
    <row r="261" spans="1:13" x14ac:dyDescent="0.2">
      <c r="A261">
        <v>260</v>
      </c>
      <c r="B261" s="295" t="s">
        <v>44</v>
      </c>
      <c r="C261" s="140" t="s">
        <v>45</v>
      </c>
      <c r="D261" s="170" t="s">
        <v>1005</v>
      </c>
      <c r="E261" s="112" t="s">
        <v>1207</v>
      </c>
      <c r="F261" s="19" t="s">
        <v>1195</v>
      </c>
      <c r="G261" s="233">
        <v>32.520000000000003</v>
      </c>
      <c r="H261" s="20">
        <v>162.69</v>
      </c>
      <c r="I261" s="21">
        <v>5290.68</v>
      </c>
      <c r="J261" s="89">
        <v>2.0233868995517113E-4</v>
      </c>
      <c r="M261" s="242">
        <f t="shared" si="6"/>
        <v>16.260000000000002</v>
      </c>
    </row>
    <row r="262" spans="1:13" x14ac:dyDescent="0.2">
      <c r="A262">
        <v>261</v>
      </c>
      <c r="B262" s="85" t="s">
        <v>199</v>
      </c>
      <c r="C262" s="86" t="s">
        <v>200</v>
      </c>
      <c r="D262" s="170" t="s">
        <v>1005</v>
      </c>
      <c r="E262" s="112" t="s">
        <v>1314</v>
      </c>
      <c r="F262" s="19" t="s">
        <v>173</v>
      </c>
      <c r="G262" s="233">
        <v>47</v>
      </c>
      <c r="H262" s="20">
        <v>111.72</v>
      </c>
      <c r="I262" s="21">
        <v>5250.84</v>
      </c>
      <c r="J262" s="89">
        <v>2.0081503450675731E-4</v>
      </c>
      <c r="M262" s="242">
        <f t="shared" si="6"/>
        <v>23.5</v>
      </c>
    </row>
    <row r="263" spans="1:13" x14ac:dyDescent="0.2">
      <c r="A263">
        <v>262</v>
      </c>
      <c r="B263" s="295" t="s">
        <v>774</v>
      </c>
      <c r="C263" s="140" t="s">
        <v>589</v>
      </c>
      <c r="D263" s="170" t="s">
        <v>1005</v>
      </c>
      <c r="E263" s="112" t="s">
        <v>1199</v>
      </c>
      <c r="F263" s="19" t="s">
        <v>1200</v>
      </c>
      <c r="G263" s="233">
        <v>5469.6</v>
      </c>
      <c r="H263" s="20">
        <v>0.96</v>
      </c>
      <c r="I263" s="21">
        <v>5250.82</v>
      </c>
      <c r="J263" s="89">
        <v>2.00814269619484E-4</v>
      </c>
      <c r="M263" s="242">
        <f t="shared" si="6"/>
        <v>2734.8</v>
      </c>
    </row>
    <row r="264" spans="1:13" x14ac:dyDescent="0.2">
      <c r="A264">
        <v>263</v>
      </c>
      <c r="B264" s="90" t="s">
        <v>307</v>
      </c>
      <c r="C264" s="86" t="s">
        <v>983</v>
      </c>
      <c r="D264" s="170" t="s">
        <v>1005</v>
      </c>
      <c r="E264" s="112" t="s">
        <v>1370</v>
      </c>
      <c r="F264" s="19" t="s">
        <v>173</v>
      </c>
      <c r="G264" s="233">
        <v>2</v>
      </c>
      <c r="H264" s="20">
        <v>2619.27</v>
      </c>
      <c r="I264" s="21">
        <v>5238.54</v>
      </c>
      <c r="J264" s="89">
        <v>2.0034462883367773E-4</v>
      </c>
      <c r="M264" s="242">
        <f t="shared" si="6"/>
        <v>1</v>
      </c>
    </row>
    <row r="265" spans="1:13" x14ac:dyDescent="0.2">
      <c r="A265">
        <v>264</v>
      </c>
      <c r="B265" s="90" t="s">
        <v>400</v>
      </c>
      <c r="C265" s="86" t="s">
        <v>381</v>
      </c>
      <c r="D265" s="170" t="s">
        <v>1005</v>
      </c>
      <c r="E265" s="112" t="s">
        <v>1425</v>
      </c>
      <c r="F265" s="19" t="s">
        <v>173</v>
      </c>
      <c r="G265" s="233">
        <v>17</v>
      </c>
      <c r="H265" s="20">
        <v>305.23</v>
      </c>
      <c r="I265" s="21">
        <v>5188.91</v>
      </c>
      <c r="J265" s="89">
        <v>1.984465610649835E-4</v>
      </c>
      <c r="M265" s="242">
        <f t="shared" si="6"/>
        <v>8.5</v>
      </c>
    </row>
    <row r="266" spans="1:13" x14ac:dyDescent="0.2">
      <c r="A266">
        <v>265</v>
      </c>
      <c r="B266" s="299" t="s">
        <v>780</v>
      </c>
      <c r="C266" s="318" t="s">
        <v>155</v>
      </c>
      <c r="D266" s="170" t="s">
        <v>1005</v>
      </c>
      <c r="E266" s="112" t="s">
        <v>1289</v>
      </c>
      <c r="F266" s="19" t="s">
        <v>26</v>
      </c>
      <c r="G266" s="233">
        <v>568.65</v>
      </c>
      <c r="H266" s="20">
        <v>8.59</v>
      </c>
      <c r="I266" s="21">
        <v>4884.7</v>
      </c>
      <c r="J266" s="147">
        <v>1.8681224319445219E-4</v>
      </c>
      <c r="M266" s="242">
        <f t="shared" si="6"/>
        <v>284.32499999999999</v>
      </c>
    </row>
    <row r="267" spans="1:13" x14ac:dyDescent="0.2">
      <c r="A267">
        <v>266</v>
      </c>
      <c r="B267" s="90" t="s">
        <v>411</v>
      </c>
      <c r="C267" s="86" t="s">
        <v>408</v>
      </c>
      <c r="D267" s="170" t="s">
        <v>1005</v>
      </c>
      <c r="E267" s="112" t="s">
        <v>1431</v>
      </c>
      <c r="F267" s="19" t="s">
        <v>173</v>
      </c>
      <c r="G267" s="233">
        <v>276</v>
      </c>
      <c r="H267" s="20">
        <v>17.55</v>
      </c>
      <c r="I267" s="21">
        <v>4843.8</v>
      </c>
      <c r="J267" s="89">
        <v>1.852480487205535E-4</v>
      </c>
      <c r="M267" s="242">
        <f t="shared" si="6"/>
        <v>138</v>
      </c>
    </row>
    <row r="268" spans="1:13" ht="25.5" x14ac:dyDescent="0.2">
      <c r="A268">
        <v>267</v>
      </c>
      <c r="B268" s="230" t="s">
        <v>1047</v>
      </c>
      <c r="C268" s="87" t="s">
        <v>858</v>
      </c>
      <c r="D268" s="170" t="s">
        <v>1085</v>
      </c>
      <c r="E268" s="112" t="s">
        <v>1158</v>
      </c>
      <c r="F268" s="19" t="s">
        <v>5</v>
      </c>
      <c r="G268" s="233">
        <v>5.19</v>
      </c>
      <c r="H268" s="20">
        <v>921.02</v>
      </c>
      <c r="I268" s="21">
        <v>4780.09</v>
      </c>
      <c r="J268" s="89">
        <v>1.8281150031145598E-4</v>
      </c>
      <c r="M268" s="242">
        <f t="shared" si="6"/>
        <v>2.5950000000000002</v>
      </c>
    </row>
    <row r="269" spans="1:13" x14ac:dyDescent="0.2">
      <c r="A269">
        <v>268</v>
      </c>
      <c r="B269" s="90" t="s">
        <v>392</v>
      </c>
      <c r="C269" s="86" t="s">
        <v>546</v>
      </c>
      <c r="D269" s="170" t="s">
        <v>1005</v>
      </c>
      <c r="E269" s="112" t="s">
        <v>1420</v>
      </c>
      <c r="F269" s="19" t="s">
        <v>173</v>
      </c>
      <c r="G269" s="233">
        <v>20</v>
      </c>
      <c r="H269" s="20">
        <v>238.22</v>
      </c>
      <c r="I269" s="21">
        <v>4764.3999999999996</v>
      </c>
      <c r="J269" s="89">
        <v>1.8221144624555203E-4</v>
      </c>
      <c r="M269" s="242">
        <f t="shared" si="6"/>
        <v>10</v>
      </c>
    </row>
    <row r="270" spans="1:13" x14ac:dyDescent="0.2">
      <c r="A270">
        <v>269</v>
      </c>
      <c r="B270" s="85" t="s">
        <v>1065</v>
      </c>
      <c r="C270" s="86" t="s">
        <v>278</v>
      </c>
      <c r="D270" s="170" t="s">
        <v>1005</v>
      </c>
      <c r="E270" s="112" t="s">
        <v>1357</v>
      </c>
      <c r="F270" s="19" t="s">
        <v>173</v>
      </c>
      <c r="G270" s="233">
        <v>3</v>
      </c>
      <c r="H270" s="20">
        <v>1519.5</v>
      </c>
      <c r="I270" s="21">
        <v>4558.5</v>
      </c>
      <c r="J270" s="89">
        <v>1.7433693176692743E-4</v>
      </c>
      <c r="M270" s="242">
        <f t="shared" si="6"/>
        <v>1.5</v>
      </c>
    </row>
    <row r="271" spans="1:13" x14ac:dyDescent="0.2">
      <c r="A271">
        <v>270</v>
      </c>
      <c r="B271" s="85" t="s">
        <v>623</v>
      </c>
      <c r="C271" s="86" t="s">
        <v>814</v>
      </c>
      <c r="D271" s="170" t="s">
        <v>1005</v>
      </c>
      <c r="E271" s="112" t="s">
        <v>1561</v>
      </c>
      <c r="F271" s="19" t="s">
        <v>26</v>
      </c>
      <c r="G271" s="233">
        <v>3.47</v>
      </c>
      <c r="H271" s="20">
        <v>1308.06</v>
      </c>
      <c r="I271" s="21">
        <v>4538.97</v>
      </c>
      <c r="J271" s="89">
        <v>1.7359001934454988E-4</v>
      </c>
      <c r="M271" s="242">
        <f t="shared" si="6"/>
        <v>1.7350000000000001</v>
      </c>
    </row>
    <row r="272" spans="1:13" x14ac:dyDescent="0.2">
      <c r="A272">
        <v>271</v>
      </c>
      <c r="B272" s="90" t="s">
        <v>307</v>
      </c>
      <c r="C272" s="86" t="s">
        <v>984</v>
      </c>
      <c r="D272" s="170" t="s">
        <v>1005</v>
      </c>
      <c r="E272" s="112" t="s">
        <v>1371</v>
      </c>
      <c r="F272" s="19" t="s">
        <v>831</v>
      </c>
      <c r="G272" s="233">
        <v>2</v>
      </c>
      <c r="H272" s="20">
        <v>2203.81</v>
      </c>
      <c r="I272" s="21">
        <v>4407.62</v>
      </c>
      <c r="J272" s="89">
        <v>1.6856662217715139E-4</v>
      </c>
      <c r="M272" s="242">
        <f t="shared" si="6"/>
        <v>1</v>
      </c>
    </row>
    <row r="273" spans="1:13" x14ac:dyDescent="0.2">
      <c r="A273">
        <v>272</v>
      </c>
      <c r="B273" s="85" t="s">
        <v>247</v>
      </c>
      <c r="C273" s="86" t="s">
        <v>248</v>
      </c>
      <c r="D273" s="170" t="s">
        <v>1005</v>
      </c>
      <c r="E273" s="112" t="s">
        <v>1339</v>
      </c>
      <c r="F273" s="19" t="s">
        <v>173</v>
      </c>
      <c r="G273" s="233">
        <v>31</v>
      </c>
      <c r="H273" s="20">
        <v>142.06</v>
      </c>
      <c r="I273" s="21">
        <v>4403.8599999999997</v>
      </c>
      <c r="J273" s="89">
        <v>1.6842282336977096E-4</v>
      </c>
      <c r="M273" s="242">
        <f t="shared" si="6"/>
        <v>15.5</v>
      </c>
    </row>
    <row r="274" spans="1:13" x14ac:dyDescent="0.2">
      <c r="A274">
        <v>273</v>
      </c>
      <c r="B274" s="90" t="s">
        <v>116</v>
      </c>
      <c r="C274" s="140" t="s">
        <v>115</v>
      </c>
      <c r="D274" s="170" t="s">
        <v>1005</v>
      </c>
      <c r="E274" s="112" t="s">
        <v>1251</v>
      </c>
      <c r="F274" s="19" t="s">
        <v>26</v>
      </c>
      <c r="G274" s="233">
        <v>24.63</v>
      </c>
      <c r="H274" s="20">
        <v>177.48</v>
      </c>
      <c r="I274" s="21">
        <v>4371.33</v>
      </c>
      <c r="J274" s="89">
        <v>1.6717873421974834E-4</v>
      </c>
      <c r="M274" s="242">
        <f t="shared" si="6"/>
        <v>12.315</v>
      </c>
    </row>
    <row r="275" spans="1:13" ht="25.5" x14ac:dyDescent="0.2">
      <c r="A275">
        <v>274</v>
      </c>
      <c r="B275" s="90" t="s">
        <v>372</v>
      </c>
      <c r="C275" s="86" t="s">
        <v>342</v>
      </c>
      <c r="D275" s="170" t="s">
        <v>1005</v>
      </c>
      <c r="E275" s="112" t="s">
        <v>1408</v>
      </c>
      <c r="F275" s="19" t="s">
        <v>173</v>
      </c>
      <c r="G275" s="233">
        <v>3</v>
      </c>
      <c r="H275" s="20">
        <v>1455.75</v>
      </c>
      <c r="I275" s="21">
        <v>4367.25</v>
      </c>
      <c r="J275" s="89">
        <v>1.6702269721599513E-4</v>
      </c>
      <c r="M275" s="242">
        <f t="shared" si="6"/>
        <v>1.5</v>
      </c>
    </row>
    <row r="276" spans="1:13" x14ac:dyDescent="0.2">
      <c r="A276">
        <v>275</v>
      </c>
      <c r="B276" s="295" t="s">
        <v>38</v>
      </c>
      <c r="C276" s="140" t="s">
        <v>39</v>
      </c>
      <c r="D276" s="170" t="s">
        <v>1005</v>
      </c>
      <c r="E276" s="112" t="s">
        <v>1201</v>
      </c>
      <c r="F276" s="19" t="s">
        <v>1195</v>
      </c>
      <c r="G276" s="233">
        <v>83.6</v>
      </c>
      <c r="H276" s="20">
        <v>50.99</v>
      </c>
      <c r="I276" s="21">
        <v>4262.76</v>
      </c>
      <c r="J276" s="89">
        <v>1.630265436566387E-4</v>
      </c>
      <c r="M276" s="242">
        <f t="shared" si="6"/>
        <v>41.8</v>
      </c>
    </row>
    <row r="277" spans="1:13" x14ac:dyDescent="0.2">
      <c r="A277">
        <v>276</v>
      </c>
      <c r="B277" s="90" t="s">
        <v>770</v>
      </c>
      <c r="C277" s="140" t="s">
        <v>865</v>
      </c>
      <c r="D277" s="170" t="s">
        <v>1085</v>
      </c>
      <c r="E277" s="112" t="s">
        <v>1257</v>
      </c>
      <c r="F277" s="19" t="s">
        <v>5</v>
      </c>
      <c r="G277" s="233">
        <v>5.12</v>
      </c>
      <c r="H277" s="20">
        <v>832.22</v>
      </c>
      <c r="I277" s="21">
        <v>4260.97</v>
      </c>
      <c r="J277" s="89">
        <v>1.6295808624567834E-4</v>
      </c>
      <c r="M277" s="242">
        <f t="shared" si="6"/>
        <v>2.56</v>
      </c>
    </row>
    <row r="278" spans="1:13" ht="25.5" x14ac:dyDescent="0.2">
      <c r="A278">
        <v>277</v>
      </c>
      <c r="B278" s="85" t="s">
        <v>255</v>
      </c>
      <c r="C278" s="86" t="s">
        <v>256</v>
      </c>
      <c r="D278" s="170" t="s">
        <v>1005</v>
      </c>
      <c r="E278" s="112" t="s">
        <v>1343</v>
      </c>
      <c r="F278" s="19" t="s">
        <v>173</v>
      </c>
      <c r="G278" s="233">
        <v>60</v>
      </c>
      <c r="H278" s="20">
        <v>70.78</v>
      </c>
      <c r="I278" s="21">
        <v>4246.8</v>
      </c>
      <c r="J278" s="89">
        <v>1.6241616361254522E-4</v>
      </c>
      <c r="M278" s="242">
        <f t="shared" si="6"/>
        <v>30</v>
      </c>
    </row>
    <row r="279" spans="1:13" x14ac:dyDescent="0.2">
      <c r="A279">
        <v>278</v>
      </c>
      <c r="B279" s="85" t="s">
        <v>185</v>
      </c>
      <c r="C279" s="86" t="s">
        <v>186</v>
      </c>
      <c r="D279" s="170" t="s">
        <v>1005</v>
      </c>
      <c r="E279" s="112" t="s">
        <v>1307</v>
      </c>
      <c r="F279" s="19" t="s">
        <v>26</v>
      </c>
      <c r="G279" s="233">
        <v>42</v>
      </c>
      <c r="H279" s="20">
        <v>99.89</v>
      </c>
      <c r="I279" s="21">
        <v>4195.38</v>
      </c>
      <c r="J279" s="89">
        <v>1.6044963843289063E-4</v>
      </c>
      <c r="M279" s="242">
        <f t="shared" si="6"/>
        <v>21</v>
      </c>
    </row>
    <row r="280" spans="1:13" x14ac:dyDescent="0.2">
      <c r="A280">
        <v>279</v>
      </c>
      <c r="B280" s="90" t="s">
        <v>606</v>
      </c>
      <c r="C280" s="140" t="s">
        <v>510</v>
      </c>
      <c r="D280" s="170" t="s">
        <v>1005</v>
      </c>
      <c r="E280" s="112" t="s">
        <v>1202</v>
      </c>
      <c r="F280" s="19" t="s">
        <v>1082</v>
      </c>
      <c r="G280" s="233">
        <v>465.6</v>
      </c>
      <c r="H280" s="20">
        <v>8.86</v>
      </c>
      <c r="I280" s="21">
        <v>4125.22</v>
      </c>
      <c r="J280" s="89">
        <v>1.5776641387815386E-4</v>
      </c>
      <c r="M280" s="242">
        <f t="shared" si="6"/>
        <v>232.8</v>
      </c>
    </row>
    <row r="281" spans="1:13" x14ac:dyDescent="0.2">
      <c r="A281">
        <v>280</v>
      </c>
      <c r="B281" s="295" t="s">
        <v>46</v>
      </c>
      <c r="C281" s="140" t="s">
        <v>47</v>
      </c>
      <c r="D281" s="170" t="s">
        <v>1005</v>
      </c>
      <c r="E281" s="112" t="s">
        <v>1208</v>
      </c>
      <c r="F281" s="19" t="s">
        <v>1195</v>
      </c>
      <c r="G281" s="233">
        <v>23.2</v>
      </c>
      <c r="H281" s="20">
        <v>174.53</v>
      </c>
      <c r="I281" s="21">
        <v>4049.1</v>
      </c>
      <c r="J281" s="89">
        <v>1.5485525291597364E-4</v>
      </c>
      <c r="M281" s="242">
        <f t="shared" si="6"/>
        <v>11.6</v>
      </c>
    </row>
    <row r="282" spans="1:13" x14ac:dyDescent="0.2">
      <c r="A282">
        <v>281</v>
      </c>
      <c r="B282" s="90" t="s">
        <v>658</v>
      </c>
      <c r="C282" s="86" t="s">
        <v>90</v>
      </c>
      <c r="D282" s="170" t="s">
        <v>1005</v>
      </c>
      <c r="E282" s="112" t="s">
        <v>1233</v>
      </c>
      <c r="F282" s="19" t="s">
        <v>1195</v>
      </c>
      <c r="G282" s="233">
        <v>9.2200000000000006</v>
      </c>
      <c r="H282" s="20">
        <v>438.95</v>
      </c>
      <c r="I282" s="21">
        <v>4047.12</v>
      </c>
      <c r="J282" s="89">
        <v>1.5477952907591691E-4</v>
      </c>
      <c r="M282" s="242">
        <f t="shared" si="6"/>
        <v>4.6100000000000003</v>
      </c>
    </row>
    <row r="283" spans="1:13" x14ac:dyDescent="0.2">
      <c r="A283">
        <v>282</v>
      </c>
      <c r="B283" s="90" t="s">
        <v>607</v>
      </c>
      <c r="C283" s="86" t="s">
        <v>511</v>
      </c>
      <c r="D283" s="170" t="s">
        <v>1005</v>
      </c>
      <c r="E283" s="112" t="s">
        <v>1211</v>
      </c>
      <c r="F283" s="19" t="s">
        <v>1082</v>
      </c>
      <c r="G283" s="233">
        <v>465.6</v>
      </c>
      <c r="H283" s="20">
        <v>8.68</v>
      </c>
      <c r="I283" s="21">
        <v>4041.41</v>
      </c>
      <c r="J283" s="89">
        <v>1.5456115375938974E-4</v>
      </c>
      <c r="M283" s="242">
        <f t="shared" si="6"/>
        <v>232.8</v>
      </c>
    </row>
    <row r="284" spans="1:13" ht="25.5" x14ac:dyDescent="0.2">
      <c r="A284">
        <v>283</v>
      </c>
      <c r="B284" s="90" t="s">
        <v>303</v>
      </c>
      <c r="C284" s="86" t="s">
        <v>304</v>
      </c>
      <c r="D284" s="170" t="s">
        <v>1005</v>
      </c>
      <c r="E284" s="112" t="s">
        <v>1368</v>
      </c>
      <c r="F284" s="19" t="s">
        <v>173</v>
      </c>
      <c r="G284" s="233">
        <v>5</v>
      </c>
      <c r="H284" s="20">
        <v>805.26</v>
      </c>
      <c r="I284" s="21">
        <v>4026.3</v>
      </c>
      <c r="J284" s="89">
        <v>1.539832814244115E-4</v>
      </c>
      <c r="M284" s="242">
        <f t="shared" si="6"/>
        <v>2.5</v>
      </c>
    </row>
    <row r="285" spans="1:13" x14ac:dyDescent="0.2">
      <c r="A285">
        <v>284</v>
      </c>
      <c r="B285" s="85" t="s">
        <v>777</v>
      </c>
      <c r="C285" s="86" t="s">
        <v>218</v>
      </c>
      <c r="D285" s="170" t="s">
        <v>1005</v>
      </c>
      <c r="E285" s="112" t="s">
        <v>1324</v>
      </c>
      <c r="F285" s="19" t="s">
        <v>173</v>
      </c>
      <c r="G285" s="233">
        <v>11</v>
      </c>
      <c r="H285" s="20">
        <v>360.45</v>
      </c>
      <c r="I285" s="21">
        <v>3964.95</v>
      </c>
      <c r="J285" s="89">
        <v>1.5163698971356341E-4</v>
      </c>
      <c r="M285" s="242">
        <f t="shared" si="6"/>
        <v>5.5</v>
      </c>
    </row>
    <row r="286" spans="1:13" x14ac:dyDescent="0.2">
      <c r="A286">
        <v>285</v>
      </c>
      <c r="B286" s="90" t="s">
        <v>112</v>
      </c>
      <c r="C286" s="140" t="s">
        <v>635</v>
      </c>
      <c r="D286" s="170" t="s">
        <v>1005</v>
      </c>
      <c r="E286" s="112" t="s">
        <v>1249</v>
      </c>
      <c r="F286" s="19" t="s">
        <v>173</v>
      </c>
      <c r="G286" s="233">
        <v>1</v>
      </c>
      <c r="H286" s="20">
        <v>3924.22</v>
      </c>
      <c r="I286" s="21">
        <v>3924.22</v>
      </c>
      <c r="J286" s="89">
        <v>1.5007929678148774E-4</v>
      </c>
      <c r="M286" s="242">
        <f t="shared" si="6"/>
        <v>0.5</v>
      </c>
    </row>
    <row r="287" spans="1:13" x14ac:dyDescent="0.2">
      <c r="A287">
        <v>286</v>
      </c>
      <c r="B287" s="295" t="s">
        <v>74</v>
      </c>
      <c r="C287" s="87" t="s">
        <v>53</v>
      </c>
      <c r="D287" s="170" t="s">
        <v>1005</v>
      </c>
      <c r="E287" s="112" t="s">
        <v>1211</v>
      </c>
      <c r="F287" s="19" t="s">
        <v>1082</v>
      </c>
      <c r="G287" s="233">
        <v>442.75</v>
      </c>
      <c r="H287" s="20">
        <v>8.68</v>
      </c>
      <c r="I287" s="21">
        <v>3843.07</v>
      </c>
      <c r="J287" s="89">
        <v>1.4697576667007257E-4</v>
      </c>
      <c r="M287" s="242">
        <f t="shared" si="6"/>
        <v>221.375</v>
      </c>
    </row>
    <row r="288" spans="1:13" x14ac:dyDescent="0.2">
      <c r="A288">
        <v>287</v>
      </c>
      <c r="B288" s="85" t="s">
        <v>227</v>
      </c>
      <c r="C288" s="86" t="s">
        <v>228</v>
      </c>
      <c r="D288" s="170" t="s">
        <v>1005</v>
      </c>
      <c r="E288" s="112" t="s">
        <v>1329</v>
      </c>
      <c r="F288" s="19" t="s">
        <v>173</v>
      </c>
      <c r="G288" s="233">
        <v>8</v>
      </c>
      <c r="H288" s="20">
        <v>477.93</v>
      </c>
      <c r="I288" s="21">
        <v>3823.44</v>
      </c>
      <c r="J288" s="89">
        <v>1.462250298113285E-4</v>
      </c>
      <c r="M288" s="242">
        <f t="shared" si="6"/>
        <v>4</v>
      </c>
    </row>
    <row r="289" spans="1:13" x14ac:dyDescent="0.2">
      <c r="A289">
        <v>288</v>
      </c>
      <c r="B289" s="90" t="s">
        <v>328</v>
      </c>
      <c r="C289" s="86" t="s">
        <v>350</v>
      </c>
      <c r="D289" s="170" t="s">
        <v>1005</v>
      </c>
      <c r="E289" s="112" t="s">
        <v>1385</v>
      </c>
      <c r="F289" s="19" t="s">
        <v>173</v>
      </c>
      <c r="G289" s="233">
        <v>35</v>
      </c>
      <c r="H289" s="20">
        <v>106.29</v>
      </c>
      <c r="I289" s="21">
        <v>3720.15</v>
      </c>
      <c r="J289" s="89">
        <v>1.4227476948837009E-4</v>
      </c>
      <c r="M289" s="242">
        <f t="shared" si="6"/>
        <v>17.5</v>
      </c>
    </row>
    <row r="290" spans="1:13" x14ac:dyDescent="0.2">
      <c r="A290">
        <v>289</v>
      </c>
      <c r="B290" s="90" t="s">
        <v>120</v>
      </c>
      <c r="C290" s="140" t="s">
        <v>117</v>
      </c>
      <c r="D290" s="170" t="s">
        <v>1005</v>
      </c>
      <c r="E290" s="112" t="s">
        <v>1253</v>
      </c>
      <c r="F290" s="19" t="s">
        <v>26</v>
      </c>
      <c r="G290" s="233">
        <v>4.4400000000000004</v>
      </c>
      <c r="H290" s="20">
        <v>818.24</v>
      </c>
      <c r="I290" s="21">
        <v>3632.99</v>
      </c>
      <c r="J290" s="89">
        <v>1.389413907513282E-4</v>
      </c>
      <c r="M290" s="242">
        <f t="shared" si="6"/>
        <v>2.2200000000000002</v>
      </c>
    </row>
    <row r="291" spans="1:13" ht="25.5" x14ac:dyDescent="0.2">
      <c r="A291">
        <v>290</v>
      </c>
      <c r="B291" s="294" t="s">
        <v>154</v>
      </c>
      <c r="C291" s="87" t="s">
        <v>151</v>
      </c>
      <c r="D291" s="170" t="s">
        <v>1005</v>
      </c>
      <c r="E291" s="112" t="s">
        <v>1287</v>
      </c>
      <c r="F291" s="19" t="s">
        <v>26</v>
      </c>
      <c r="G291" s="233">
        <v>234.32</v>
      </c>
      <c r="H291" s="20">
        <v>15.1</v>
      </c>
      <c r="I291" s="21">
        <v>3538.23</v>
      </c>
      <c r="J291" s="89">
        <v>1.353173548504323E-4</v>
      </c>
      <c r="M291" s="242">
        <f t="shared" si="6"/>
        <v>117.16</v>
      </c>
    </row>
    <row r="292" spans="1:13" x14ac:dyDescent="0.2">
      <c r="A292">
        <v>291</v>
      </c>
      <c r="B292" s="90" t="s">
        <v>423</v>
      </c>
      <c r="C292" s="86" t="s">
        <v>426</v>
      </c>
      <c r="D292" s="170" t="s">
        <v>1005</v>
      </c>
      <c r="E292" s="112" t="s">
        <v>1444</v>
      </c>
      <c r="F292" s="19" t="s">
        <v>173</v>
      </c>
      <c r="G292" s="233">
        <v>65</v>
      </c>
      <c r="H292" s="20">
        <v>53.85</v>
      </c>
      <c r="I292" s="21">
        <v>3500.25</v>
      </c>
      <c r="J292" s="89">
        <v>1.338648339184354E-4</v>
      </c>
      <c r="M292" s="242">
        <f t="shared" si="6"/>
        <v>32.5</v>
      </c>
    </row>
    <row r="293" spans="1:13" x14ac:dyDescent="0.2">
      <c r="A293">
        <v>292</v>
      </c>
      <c r="B293" s="295" t="s">
        <v>72</v>
      </c>
      <c r="C293" s="87" t="s">
        <v>75</v>
      </c>
      <c r="D293" s="170" t="s">
        <v>1005</v>
      </c>
      <c r="E293" s="112" t="s">
        <v>1215</v>
      </c>
      <c r="F293" s="19" t="s">
        <v>838</v>
      </c>
      <c r="G293" s="233">
        <v>309.23</v>
      </c>
      <c r="H293" s="20">
        <v>10.84</v>
      </c>
      <c r="I293" s="21">
        <v>3352.05</v>
      </c>
      <c r="J293" s="89">
        <v>1.2819701922328158E-4</v>
      </c>
      <c r="M293" s="242">
        <f t="shared" si="6"/>
        <v>154.61500000000001</v>
      </c>
    </row>
    <row r="294" spans="1:13" ht="25.5" x14ac:dyDescent="0.2">
      <c r="A294">
        <v>293</v>
      </c>
      <c r="B294" s="90" t="s">
        <v>733</v>
      </c>
      <c r="C294" s="86" t="s">
        <v>704</v>
      </c>
      <c r="D294" s="170" t="s">
        <v>1005</v>
      </c>
      <c r="E294" s="112" t="s">
        <v>1476</v>
      </c>
      <c r="F294" s="19" t="s">
        <v>173</v>
      </c>
      <c r="G294" s="233">
        <v>2</v>
      </c>
      <c r="H294" s="20">
        <v>1642.8</v>
      </c>
      <c r="I294" s="21">
        <v>3285.6</v>
      </c>
      <c r="J294" s="89">
        <v>1.2565568125774197E-4</v>
      </c>
      <c r="M294" s="242">
        <f t="shared" si="6"/>
        <v>1</v>
      </c>
    </row>
    <row r="295" spans="1:13" x14ac:dyDescent="0.2">
      <c r="A295">
        <v>294</v>
      </c>
      <c r="B295" s="90" t="s">
        <v>721</v>
      </c>
      <c r="C295" s="86" t="s">
        <v>695</v>
      </c>
      <c r="D295" s="170" t="s">
        <v>1005</v>
      </c>
      <c r="E295" s="112" t="s">
        <v>1465</v>
      </c>
      <c r="F295" s="19" t="s">
        <v>26</v>
      </c>
      <c r="G295" s="233">
        <v>22.82</v>
      </c>
      <c r="H295" s="20">
        <v>140.36000000000001</v>
      </c>
      <c r="I295" s="21">
        <v>3203.02</v>
      </c>
      <c r="J295" s="89">
        <v>1.2249746170628581E-4</v>
      </c>
      <c r="M295" s="242">
        <f t="shared" si="6"/>
        <v>11.41</v>
      </c>
    </row>
    <row r="296" spans="1:13" ht="25.5" x14ac:dyDescent="0.2">
      <c r="A296">
        <v>295</v>
      </c>
      <c r="B296" s="90" t="s">
        <v>396</v>
      </c>
      <c r="C296" s="86" t="s">
        <v>387</v>
      </c>
      <c r="D296" s="170" t="s">
        <v>1005</v>
      </c>
      <c r="E296" s="112" t="s">
        <v>1423</v>
      </c>
      <c r="F296" s="19" t="s">
        <v>173</v>
      </c>
      <c r="G296" s="233">
        <v>12</v>
      </c>
      <c r="H296" s="20">
        <v>261.24</v>
      </c>
      <c r="I296" s="21">
        <v>3134.88</v>
      </c>
      <c r="J296" s="89">
        <v>1.1989149076615233E-4</v>
      </c>
      <c r="M296" s="242">
        <f t="shared" si="6"/>
        <v>6</v>
      </c>
    </row>
    <row r="297" spans="1:13" x14ac:dyDescent="0.2">
      <c r="A297">
        <v>296</v>
      </c>
      <c r="B297" s="85" t="s">
        <v>197</v>
      </c>
      <c r="C297" s="86" t="s">
        <v>198</v>
      </c>
      <c r="D297" s="170" t="s">
        <v>1005</v>
      </c>
      <c r="E297" s="112" t="s">
        <v>1313</v>
      </c>
      <c r="F297" s="19" t="s">
        <v>173</v>
      </c>
      <c r="G297" s="233">
        <v>29</v>
      </c>
      <c r="H297" s="20">
        <v>104.25</v>
      </c>
      <c r="I297" s="21">
        <v>3023.25</v>
      </c>
      <c r="J297" s="89">
        <v>1.1562227245022778E-4</v>
      </c>
      <c r="M297" s="242">
        <f t="shared" si="6"/>
        <v>14.5</v>
      </c>
    </row>
    <row r="298" spans="1:13" ht="25.5" x14ac:dyDescent="0.2">
      <c r="A298">
        <v>297</v>
      </c>
      <c r="B298" s="294" t="s">
        <v>573</v>
      </c>
      <c r="C298" s="140" t="s">
        <v>939</v>
      </c>
      <c r="D298" s="170" t="s">
        <v>1085</v>
      </c>
      <c r="E298" s="112" t="s">
        <v>1014</v>
      </c>
      <c r="F298" s="19" t="s">
        <v>173</v>
      </c>
      <c r="G298" s="330">
        <v>3</v>
      </c>
      <c r="H298" s="20">
        <v>963.21</v>
      </c>
      <c r="I298" s="21">
        <v>2889.63</v>
      </c>
      <c r="J298" s="89">
        <v>1.1051206057730974E-4</v>
      </c>
      <c r="M298" s="242">
        <f t="shared" si="6"/>
        <v>1.5</v>
      </c>
    </row>
    <row r="299" spans="1:13" x14ac:dyDescent="0.2">
      <c r="A299">
        <v>298</v>
      </c>
      <c r="B299" s="90" t="s">
        <v>370</v>
      </c>
      <c r="C299" s="86" t="s">
        <v>346</v>
      </c>
      <c r="D299" s="170" t="s">
        <v>1005</v>
      </c>
      <c r="E299" s="112" t="s">
        <v>1407</v>
      </c>
      <c r="F299" s="19" t="s">
        <v>173</v>
      </c>
      <c r="G299" s="233">
        <v>3</v>
      </c>
      <c r="H299" s="20">
        <v>962.03</v>
      </c>
      <c r="I299" s="21">
        <v>2886.09</v>
      </c>
      <c r="J299" s="89">
        <v>1.1037667552993563E-4</v>
      </c>
      <c r="M299" s="242">
        <f t="shared" si="6"/>
        <v>1.5</v>
      </c>
    </row>
    <row r="300" spans="1:13" x14ac:dyDescent="0.2">
      <c r="A300">
        <v>299</v>
      </c>
      <c r="B300" s="295" t="s">
        <v>69</v>
      </c>
      <c r="C300" s="87" t="s">
        <v>71</v>
      </c>
      <c r="D300" s="170" t="s">
        <v>1005</v>
      </c>
      <c r="E300" s="112" t="s">
        <v>1220</v>
      </c>
      <c r="F300" s="19" t="s">
        <v>173</v>
      </c>
      <c r="G300" s="233">
        <v>4</v>
      </c>
      <c r="H300" s="20">
        <v>716.85</v>
      </c>
      <c r="I300" s="21">
        <v>2867.4</v>
      </c>
      <c r="J300" s="89">
        <v>1.0966188837303668E-4</v>
      </c>
      <c r="M300" s="242">
        <f t="shared" si="6"/>
        <v>2</v>
      </c>
    </row>
    <row r="301" spans="1:13" ht="38.25" x14ac:dyDescent="0.2">
      <c r="A301">
        <v>300</v>
      </c>
      <c r="B301" s="294" t="s">
        <v>945</v>
      </c>
      <c r="C301" s="140" t="s">
        <v>1027</v>
      </c>
      <c r="D301" s="170">
        <v>1</v>
      </c>
      <c r="E301" s="112" t="s">
        <v>1026</v>
      </c>
      <c r="F301" s="19" t="s">
        <v>534</v>
      </c>
      <c r="G301" s="332">
        <v>1</v>
      </c>
      <c r="H301" s="20">
        <v>2846.76</v>
      </c>
      <c r="I301" s="21">
        <v>2846.76</v>
      </c>
      <c r="J301" s="89">
        <v>1.0887252470699097E-4</v>
      </c>
      <c r="M301" s="242">
        <f t="shared" si="6"/>
        <v>0.5</v>
      </c>
    </row>
    <row r="302" spans="1:13" x14ac:dyDescent="0.2">
      <c r="A302">
        <v>301</v>
      </c>
      <c r="B302" s="90" t="s">
        <v>427</v>
      </c>
      <c r="C302" s="86" t="s">
        <v>430</v>
      </c>
      <c r="D302" s="170" t="s">
        <v>1005</v>
      </c>
      <c r="E302" s="112" t="s">
        <v>1446</v>
      </c>
      <c r="F302" s="19" t="s">
        <v>173</v>
      </c>
      <c r="G302" s="233">
        <v>57</v>
      </c>
      <c r="H302" s="20">
        <v>49.7</v>
      </c>
      <c r="I302" s="21">
        <v>2832.9</v>
      </c>
      <c r="J302" s="89">
        <v>1.0834245782659399E-4</v>
      </c>
      <c r="M302" s="242">
        <f t="shared" si="6"/>
        <v>28.5</v>
      </c>
    </row>
    <row r="303" spans="1:13" x14ac:dyDescent="0.2">
      <c r="A303">
        <v>302</v>
      </c>
      <c r="B303" s="90" t="s">
        <v>666</v>
      </c>
      <c r="C303" s="86" t="s">
        <v>682</v>
      </c>
      <c r="D303" s="170" t="s">
        <v>1005</v>
      </c>
      <c r="E303" s="112" t="s">
        <v>1454</v>
      </c>
      <c r="F303" s="19" t="s">
        <v>1082</v>
      </c>
      <c r="G303" s="233">
        <v>2.52</v>
      </c>
      <c r="H303" s="20">
        <v>1122.33</v>
      </c>
      <c r="I303" s="21">
        <v>2828.27</v>
      </c>
      <c r="J303" s="89">
        <v>1.08165386422825E-4</v>
      </c>
      <c r="M303" s="242">
        <f t="shared" si="6"/>
        <v>1.26</v>
      </c>
    </row>
    <row r="304" spans="1:13" x14ac:dyDescent="0.2">
      <c r="A304">
        <v>303</v>
      </c>
      <c r="B304" s="90" t="s">
        <v>114</v>
      </c>
      <c r="C304" s="140" t="s">
        <v>113</v>
      </c>
      <c r="D304" s="170" t="s">
        <v>1005</v>
      </c>
      <c r="E304" s="112" t="s">
        <v>1250</v>
      </c>
      <c r="F304" s="19" t="s">
        <v>173</v>
      </c>
      <c r="G304" s="233">
        <v>1</v>
      </c>
      <c r="H304" s="20">
        <v>2783.7</v>
      </c>
      <c r="I304" s="21">
        <v>2783.7</v>
      </c>
      <c r="J304" s="89">
        <v>1.0646083513427571E-4</v>
      </c>
      <c r="M304" s="242">
        <f t="shared" si="6"/>
        <v>0.5</v>
      </c>
    </row>
    <row r="305" spans="1:13" x14ac:dyDescent="0.2">
      <c r="A305">
        <v>304</v>
      </c>
      <c r="B305" s="90" t="s">
        <v>1084</v>
      </c>
      <c r="C305" s="86" t="s">
        <v>336</v>
      </c>
      <c r="D305" s="170" t="s">
        <v>1085</v>
      </c>
      <c r="E305" s="112" t="s">
        <v>1402</v>
      </c>
      <c r="F305" s="19" t="s">
        <v>26</v>
      </c>
      <c r="G305" s="233">
        <v>16</v>
      </c>
      <c r="H305" s="20">
        <v>170.01</v>
      </c>
      <c r="I305" s="21">
        <v>2720.16</v>
      </c>
      <c r="J305" s="89">
        <v>1.0403078826700127E-4</v>
      </c>
      <c r="M305" s="242">
        <f t="shared" si="6"/>
        <v>8</v>
      </c>
    </row>
    <row r="306" spans="1:13" ht="25.5" x14ac:dyDescent="0.2">
      <c r="A306">
        <v>305</v>
      </c>
      <c r="B306" s="294" t="s">
        <v>778</v>
      </c>
      <c r="C306" s="87" t="s">
        <v>651</v>
      </c>
      <c r="D306" s="170" t="s">
        <v>1085</v>
      </c>
      <c r="E306" s="112" t="s">
        <v>1285</v>
      </c>
      <c r="F306" s="19" t="s">
        <v>5</v>
      </c>
      <c r="G306" s="233">
        <v>29.09</v>
      </c>
      <c r="H306" s="20">
        <v>93.05</v>
      </c>
      <c r="I306" s="21">
        <v>2706.82</v>
      </c>
      <c r="J306" s="89">
        <v>1.035206084557101E-4</v>
      </c>
      <c r="M306" s="242">
        <f t="shared" si="6"/>
        <v>14.545</v>
      </c>
    </row>
    <row r="307" spans="1:13" x14ac:dyDescent="0.2">
      <c r="A307">
        <v>306</v>
      </c>
      <c r="B307" s="90" t="s">
        <v>605</v>
      </c>
      <c r="C307" s="86" t="s">
        <v>39</v>
      </c>
      <c r="D307" s="170" t="s">
        <v>1005</v>
      </c>
      <c r="E307" s="112" t="s">
        <v>1201</v>
      </c>
      <c r="F307" s="19" t="s">
        <v>1195</v>
      </c>
      <c r="G307" s="233">
        <v>51.22</v>
      </c>
      <c r="H307" s="20">
        <v>50.99</v>
      </c>
      <c r="I307" s="21">
        <v>2611.71</v>
      </c>
      <c r="J307" s="89">
        <v>9.9883187027531434E-5</v>
      </c>
      <c r="M307" s="242">
        <f t="shared" si="6"/>
        <v>25.61</v>
      </c>
    </row>
    <row r="308" spans="1:13" x14ac:dyDescent="0.2">
      <c r="A308">
        <v>307</v>
      </c>
      <c r="B308" s="85" t="s">
        <v>245</v>
      </c>
      <c r="C308" s="86" t="s">
        <v>246</v>
      </c>
      <c r="D308" s="170" t="s">
        <v>1005</v>
      </c>
      <c r="E308" s="112" t="s">
        <v>1338</v>
      </c>
      <c r="F308" s="19" t="s">
        <v>173</v>
      </c>
      <c r="G308" s="233">
        <v>6</v>
      </c>
      <c r="H308" s="20">
        <v>427.99</v>
      </c>
      <c r="I308" s="21">
        <v>2567.94</v>
      </c>
      <c r="J308" s="89">
        <v>9.8209231229914144E-5</v>
      </c>
      <c r="M308" s="242">
        <f t="shared" si="6"/>
        <v>3</v>
      </c>
    </row>
    <row r="309" spans="1:13" ht="25.5" x14ac:dyDescent="0.2">
      <c r="A309">
        <v>308</v>
      </c>
      <c r="B309" s="294" t="s">
        <v>942</v>
      </c>
      <c r="C309" s="140" t="s">
        <v>999</v>
      </c>
      <c r="D309" s="170" t="s">
        <v>1005</v>
      </c>
      <c r="E309" s="112" t="s">
        <v>1188</v>
      </c>
      <c r="F309" s="19" t="s">
        <v>1082</v>
      </c>
      <c r="G309" s="332">
        <v>24</v>
      </c>
      <c r="H309" s="20">
        <v>106.96</v>
      </c>
      <c r="I309" s="21">
        <v>2567.04</v>
      </c>
      <c r="J309" s="89">
        <v>9.8174811302615637E-5</v>
      </c>
      <c r="M309" s="242">
        <f t="shared" si="6"/>
        <v>12</v>
      </c>
    </row>
    <row r="310" spans="1:13" x14ac:dyDescent="0.2">
      <c r="A310">
        <v>309</v>
      </c>
      <c r="B310" s="90" t="s">
        <v>660</v>
      </c>
      <c r="C310" s="86" t="s">
        <v>133</v>
      </c>
      <c r="D310" s="170" t="s">
        <v>1005</v>
      </c>
      <c r="E310" s="112" t="s">
        <v>1263</v>
      </c>
      <c r="F310" s="19" t="s">
        <v>173</v>
      </c>
      <c r="G310" s="233">
        <v>1</v>
      </c>
      <c r="H310" s="20">
        <v>2515.84</v>
      </c>
      <c r="I310" s="21">
        <v>2515.84</v>
      </c>
      <c r="J310" s="89">
        <v>9.6216699882967352E-5</v>
      </c>
      <c r="M310" s="242">
        <f t="shared" si="6"/>
        <v>0.5</v>
      </c>
    </row>
    <row r="311" spans="1:13" x14ac:dyDescent="0.2">
      <c r="A311">
        <v>310</v>
      </c>
      <c r="B311" s="90" t="s">
        <v>803</v>
      </c>
      <c r="C311" s="87" t="s">
        <v>796</v>
      </c>
      <c r="D311" s="170" t="s">
        <v>1005</v>
      </c>
      <c r="E311" s="112" t="s">
        <v>1547</v>
      </c>
      <c r="F311" s="19" t="s">
        <v>173</v>
      </c>
      <c r="G311" s="233">
        <v>35</v>
      </c>
      <c r="H311" s="20">
        <v>69.73</v>
      </c>
      <c r="I311" s="21">
        <v>2440.5500000000002</v>
      </c>
      <c r="J311" s="89">
        <v>9.3337281742629096E-5</v>
      </c>
      <c r="M311" s="242">
        <f t="shared" si="6"/>
        <v>17.5</v>
      </c>
    </row>
    <row r="312" spans="1:13" x14ac:dyDescent="0.2">
      <c r="A312">
        <v>311</v>
      </c>
      <c r="B312" s="90" t="s">
        <v>305</v>
      </c>
      <c r="C312" s="86" t="s">
        <v>306</v>
      </c>
      <c r="D312" s="170" t="s">
        <v>1005</v>
      </c>
      <c r="E312" s="112" t="s">
        <v>1369</v>
      </c>
      <c r="F312" s="19" t="s">
        <v>173</v>
      </c>
      <c r="G312" s="233">
        <v>3</v>
      </c>
      <c r="H312" s="20">
        <v>796.78</v>
      </c>
      <c r="I312" s="21">
        <v>2390.34</v>
      </c>
      <c r="J312" s="89">
        <v>9.1417032243009175E-5</v>
      </c>
      <c r="M312" s="242">
        <f t="shared" si="6"/>
        <v>1.5</v>
      </c>
    </row>
    <row r="313" spans="1:13" x14ac:dyDescent="0.2">
      <c r="A313">
        <v>312</v>
      </c>
      <c r="B313" s="90" t="s">
        <v>760</v>
      </c>
      <c r="C313" s="87" t="s">
        <v>793</v>
      </c>
      <c r="D313" s="170" t="s">
        <v>1005</v>
      </c>
      <c r="E313" s="112" t="s">
        <v>1544</v>
      </c>
      <c r="F313" s="19" t="s">
        <v>1082</v>
      </c>
      <c r="G313" s="233">
        <v>13</v>
      </c>
      <c r="H313" s="20">
        <v>180.59</v>
      </c>
      <c r="I313" s="21">
        <v>2347.67</v>
      </c>
      <c r="J313" s="89">
        <v>8.978514524542339E-5</v>
      </c>
      <c r="M313" s="242">
        <f t="shared" si="6"/>
        <v>6.5</v>
      </c>
    </row>
    <row r="314" spans="1:13" ht="25.5" x14ac:dyDescent="0.2">
      <c r="A314">
        <v>313</v>
      </c>
      <c r="B314" s="294" t="s">
        <v>944</v>
      </c>
      <c r="C314" s="140" t="s">
        <v>1010</v>
      </c>
      <c r="D314" s="170">
        <v>1</v>
      </c>
      <c r="E314" s="112" t="s">
        <v>1025</v>
      </c>
      <c r="F314" s="19" t="s">
        <v>534</v>
      </c>
      <c r="G314" s="332">
        <v>1</v>
      </c>
      <c r="H314" s="20">
        <v>2297.71</v>
      </c>
      <c r="I314" s="21">
        <v>2297.71</v>
      </c>
      <c r="J314" s="89">
        <v>8.7874456836719718E-5</v>
      </c>
      <c r="M314" s="242">
        <f t="shared" si="6"/>
        <v>0.5</v>
      </c>
    </row>
    <row r="315" spans="1:13" x14ac:dyDescent="0.2">
      <c r="A315">
        <v>314</v>
      </c>
      <c r="B315" s="294" t="s">
        <v>28</v>
      </c>
      <c r="C315" s="311">
        <v>90781</v>
      </c>
      <c r="D315" s="170" t="s">
        <v>1151</v>
      </c>
      <c r="E315" s="112" t="s">
        <v>1172</v>
      </c>
      <c r="F315" s="19" t="s">
        <v>29</v>
      </c>
      <c r="G315" s="332">
        <v>40</v>
      </c>
      <c r="H315" s="20">
        <v>57.29</v>
      </c>
      <c r="I315" s="21">
        <v>2291.6</v>
      </c>
      <c r="J315" s="89">
        <v>8.7640783774726525E-5</v>
      </c>
      <c r="M315" s="242">
        <f t="shared" si="6"/>
        <v>20</v>
      </c>
    </row>
    <row r="316" spans="1:13" x14ac:dyDescent="0.2">
      <c r="A316">
        <v>315</v>
      </c>
      <c r="B316" s="85" t="s">
        <v>822</v>
      </c>
      <c r="C316" s="86" t="s">
        <v>563</v>
      </c>
      <c r="D316" s="170" t="s">
        <v>1005</v>
      </c>
      <c r="E316" s="112" t="s">
        <v>1566</v>
      </c>
      <c r="F316" s="19" t="s">
        <v>173</v>
      </c>
      <c r="G316" s="233">
        <v>2</v>
      </c>
      <c r="H316" s="20">
        <v>1141.94</v>
      </c>
      <c r="I316" s="21">
        <v>2283.88</v>
      </c>
      <c r="J316" s="89">
        <v>8.7345537287232688E-5</v>
      </c>
      <c r="M316" s="242">
        <f t="shared" si="6"/>
        <v>1</v>
      </c>
    </row>
    <row r="317" spans="1:13" ht="25.5" x14ac:dyDescent="0.2">
      <c r="A317">
        <v>316</v>
      </c>
      <c r="B317" s="90" t="s">
        <v>394</v>
      </c>
      <c r="C317" s="86" t="s">
        <v>403</v>
      </c>
      <c r="D317" s="170" t="s">
        <v>1005</v>
      </c>
      <c r="E317" s="112" t="s">
        <v>1422</v>
      </c>
      <c r="F317" s="19" t="s">
        <v>173</v>
      </c>
      <c r="G317" s="233">
        <v>13</v>
      </c>
      <c r="H317" s="20">
        <v>174.23</v>
      </c>
      <c r="I317" s="21">
        <v>2264.9899999999998</v>
      </c>
      <c r="J317" s="89">
        <v>8.6623101257600721E-5</v>
      </c>
      <c r="M317" s="242">
        <f t="shared" si="6"/>
        <v>6.5</v>
      </c>
    </row>
    <row r="318" spans="1:13" ht="25.5" x14ac:dyDescent="0.2">
      <c r="A318">
        <v>317</v>
      </c>
      <c r="B318" s="85" t="s">
        <v>171</v>
      </c>
      <c r="C318" s="87" t="s">
        <v>172</v>
      </c>
      <c r="D318" s="170" t="s">
        <v>1005</v>
      </c>
      <c r="E318" s="112" t="s">
        <v>1184</v>
      </c>
      <c r="F318" s="19" t="s">
        <v>173</v>
      </c>
      <c r="G318" s="233">
        <v>2</v>
      </c>
      <c r="H318" s="20">
        <v>1130.1099999999999</v>
      </c>
      <c r="I318" s="21">
        <v>2260.2199999999998</v>
      </c>
      <c r="J318" s="89">
        <v>8.6440675642918653E-5</v>
      </c>
      <c r="M318" s="242">
        <f t="shared" si="6"/>
        <v>1</v>
      </c>
    </row>
    <row r="319" spans="1:13" x14ac:dyDescent="0.2">
      <c r="A319">
        <v>318</v>
      </c>
      <c r="B319" s="153" t="s">
        <v>472</v>
      </c>
      <c r="C319" s="135" t="s">
        <v>576</v>
      </c>
      <c r="D319" s="171" t="s">
        <v>1005</v>
      </c>
      <c r="E319" s="172" t="s">
        <v>1504</v>
      </c>
      <c r="F319" s="30" t="s">
        <v>26</v>
      </c>
      <c r="G319" s="233">
        <v>37.6</v>
      </c>
      <c r="H319" s="20">
        <v>59.92</v>
      </c>
      <c r="I319" s="21">
        <v>2252.9899999999998</v>
      </c>
      <c r="J319" s="137">
        <v>8.6164168893620657E-5</v>
      </c>
      <c r="M319" s="242">
        <f t="shared" si="6"/>
        <v>18.8</v>
      </c>
    </row>
    <row r="320" spans="1:13" ht="25.5" x14ac:dyDescent="0.2">
      <c r="A320">
        <v>319</v>
      </c>
      <c r="B320" s="83" t="s">
        <v>674</v>
      </c>
      <c r="C320" s="31" t="s">
        <v>688</v>
      </c>
      <c r="D320" s="170" t="s">
        <v>1005</v>
      </c>
      <c r="E320" s="112" t="s">
        <v>1458</v>
      </c>
      <c r="F320" s="19" t="s">
        <v>173</v>
      </c>
      <c r="G320" s="233">
        <v>6</v>
      </c>
      <c r="H320" s="20">
        <v>370.34</v>
      </c>
      <c r="I320" s="21">
        <v>2222.04</v>
      </c>
      <c r="J320" s="77">
        <v>8.4980505838188749E-5</v>
      </c>
      <c r="M320" s="242">
        <f t="shared" si="6"/>
        <v>3</v>
      </c>
    </row>
    <row r="321" spans="1:13" x14ac:dyDescent="0.2">
      <c r="A321">
        <v>320</v>
      </c>
      <c r="B321" s="83" t="s">
        <v>360</v>
      </c>
      <c r="C321" s="33" t="s">
        <v>336</v>
      </c>
      <c r="D321" s="170" t="s">
        <v>1085</v>
      </c>
      <c r="E321" s="112" t="s">
        <v>1402</v>
      </c>
      <c r="F321" s="19" t="s">
        <v>26</v>
      </c>
      <c r="G321" s="233">
        <v>13</v>
      </c>
      <c r="H321" s="20">
        <v>170.01</v>
      </c>
      <c r="I321" s="21">
        <v>2210.13</v>
      </c>
      <c r="J321" s="78">
        <v>8.4525015466938529E-5</v>
      </c>
      <c r="M321" s="242">
        <f t="shared" si="6"/>
        <v>6.5</v>
      </c>
    </row>
    <row r="322" spans="1:13" ht="25.5" x14ac:dyDescent="0.2">
      <c r="A322">
        <v>321</v>
      </c>
      <c r="B322" s="83" t="s">
        <v>1055</v>
      </c>
      <c r="C322" s="22" t="s">
        <v>977</v>
      </c>
      <c r="D322" s="170" t="s">
        <v>1005</v>
      </c>
      <c r="E322" s="112" t="s">
        <v>1275</v>
      </c>
      <c r="F322" s="19" t="s">
        <v>26</v>
      </c>
      <c r="G322" s="233">
        <v>7.33</v>
      </c>
      <c r="H322" s="20">
        <v>300.43</v>
      </c>
      <c r="I322" s="21">
        <v>2202.15</v>
      </c>
      <c r="J322" s="78">
        <v>8.4219825444891788E-5</v>
      </c>
      <c r="M322" s="242">
        <f t="shared" si="6"/>
        <v>3.665</v>
      </c>
    </row>
    <row r="323" spans="1:13" ht="38.25" x14ac:dyDescent="0.2">
      <c r="A323">
        <v>322</v>
      </c>
      <c r="B323" s="83" t="s">
        <v>429</v>
      </c>
      <c r="C323" s="33" t="s">
        <v>418</v>
      </c>
      <c r="D323" s="170" t="s">
        <v>1005</v>
      </c>
      <c r="E323" s="112" t="s">
        <v>1447</v>
      </c>
      <c r="F323" s="19" t="s">
        <v>173</v>
      </c>
      <c r="G323" s="233">
        <v>1</v>
      </c>
      <c r="H323" s="20">
        <v>2199.79</v>
      </c>
      <c r="I323" s="21">
        <v>2199.79</v>
      </c>
      <c r="J323" s="78">
        <v>8.4129568746642373E-5</v>
      </c>
      <c r="M323" s="242">
        <f t="shared" ref="M323:M386" si="7">$M$1*G323</f>
        <v>0.5</v>
      </c>
    </row>
    <row r="324" spans="1:13" x14ac:dyDescent="0.2">
      <c r="A324">
        <v>323</v>
      </c>
      <c r="B324" s="81" t="s">
        <v>231</v>
      </c>
      <c r="C324" s="33" t="s">
        <v>232</v>
      </c>
      <c r="D324" s="170" t="s">
        <v>1005</v>
      </c>
      <c r="E324" s="112" t="s">
        <v>1331</v>
      </c>
      <c r="F324" s="19" t="s">
        <v>173</v>
      </c>
      <c r="G324" s="233">
        <v>3</v>
      </c>
      <c r="H324" s="20">
        <v>722.87</v>
      </c>
      <c r="I324" s="21">
        <v>2168.61</v>
      </c>
      <c r="J324" s="78">
        <v>8.2937109487567513E-5</v>
      </c>
      <c r="M324" s="242">
        <f t="shared" si="7"/>
        <v>1.5</v>
      </c>
    </row>
    <row r="325" spans="1:13" ht="25.5" x14ac:dyDescent="0.2">
      <c r="A325">
        <v>324</v>
      </c>
      <c r="B325" s="83" t="s">
        <v>561</v>
      </c>
      <c r="C325" s="33" t="s">
        <v>988</v>
      </c>
      <c r="D325" s="170" t="s">
        <v>1005</v>
      </c>
      <c r="E325" s="112" t="s">
        <v>1440</v>
      </c>
      <c r="F325" s="19" t="s">
        <v>173</v>
      </c>
      <c r="G325" s="233">
        <v>6</v>
      </c>
      <c r="H325" s="20">
        <v>359.22</v>
      </c>
      <c r="I325" s="21">
        <v>2155.3200000000002</v>
      </c>
      <c r="J325" s="78">
        <v>8.2428841894459587E-5</v>
      </c>
      <c r="M325" s="242">
        <f t="shared" si="7"/>
        <v>3</v>
      </c>
    </row>
    <row r="326" spans="1:13" ht="25.5" x14ac:dyDescent="0.2">
      <c r="A326">
        <v>325</v>
      </c>
      <c r="B326" s="98" t="s">
        <v>667</v>
      </c>
      <c r="C326" s="32" t="s">
        <v>683</v>
      </c>
      <c r="D326" s="171" t="s">
        <v>1005</v>
      </c>
      <c r="E326" s="172" t="s">
        <v>1455</v>
      </c>
      <c r="F326" s="30" t="s">
        <v>1082</v>
      </c>
      <c r="G326" s="233">
        <v>15.58</v>
      </c>
      <c r="H326" s="20">
        <v>135.91</v>
      </c>
      <c r="I326" s="21">
        <v>2117.48</v>
      </c>
      <c r="J326" s="79">
        <v>8.0981675173375775E-5</v>
      </c>
      <c r="M326" s="242">
        <f t="shared" si="7"/>
        <v>7.79</v>
      </c>
    </row>
    <row r="327" spans="1:13" x14ac:dyDescent="0.2">
      <c r="A327">
        <v>326</v>
      </c>
      <c r="B327" s="83" t="s">
        <v>374</v>
      </c>
      <c r="C327" s="31" t="s">
        <v>340</v>
      </c>
      <c r="D327" s="170" t="s">
        <v>1005</v>
      </c>
      <c r="E327" s="112" t="s">
        <v>1409</v>
      </c>
      <c r="F327" s="19" t="s">
        <v>173</v>
      </c>
      <c r="G327" s="233">
        <v>3</v>
      </c>
      <c r="H327" s="20">
        <v>703.33</v>
      </c>
      <c r="I327" s="21">
        <v>2109.9899999999998</v>
      </c>
      <c r="J327" s="77">
        <v>8.0695224889524875E-5</v>
      </c>
      <c r="M327" s="242">
        <f t="shared" si="7"/>
        <v>1.5</v>
      </c>
    </row>
    <row r="328" spans="1:13" x14ac:dyDescent="0.2">
      <c r="A328">
        <v>327</v>
      </c>
      <c r="B328" s="83" t="s">
        <v>616</v>
      </c>
      <c r="C328" s="26" t="s">
        <v>747</v>
      </c>
      <c r="D328" s="170" t="s">
        <v>1005</v>
      </c>
      <c r="E328" s="112" t="s">
        <v>1543</v>
      </c>
      <c r="F328" s="19" t="s">
        <v>173</v>
      </c>
      <c r="G328" s="233">
        <v>23</v>
      </c>
      <c r="H328" s="20">
        <v>91.45</v>
      </c>
      <c r="I328" s="21">
        <v>2103.35</v>
      </c>
      <c r="J328" s="78">
        <v>8.0441282314789247E-5</v>
      </c>
      <c r="M328" s="242">
        <f t="shared" si="7"/>
        <v>11.5</v>
      </c>
    </row>
    <row r="329" spans="1:13" ht="25.5" x14ac:dyDescent="0.2">
      <c r="A329">
        <v>328</v>
      </c>
      <c r="B329" s="76" t="s">
        <v>943</v>
      </c>
      <c r="C329" s="22" t="s">
        <v>998</v>
      </c>
      <c r="D329" s="170" t="s">
        <v>1005</v>
      </c>
      <c r="E329" s="112" t="s">
        <v>1189</v>
      </c>
      <c r="F329" s="19" t="s">
        <v>1082</v>
      </c>
      <c r="G329" s="332">
        <v>43.2</v>
      </c>
      <c r="H329" s="20">
        <v>47.64</v>
      </c>
      <c r="I329" s="21">
        <v>2058.0500000000002</v>
      </c>
      <c r="J329" s="78">
        <v>7.8708812640764501E-5</v>
      </c>
      <c r="M329" s="242">
        <f t="shared" si="7"/>
        <v>21.6</v>
      </c>
    </row>
    <row r="330" spans="1:13" x14ac:dyDescent="0.2">
      <c r="A330">
        <v>329</v>
      </c>
      <c r="B330" s="83" t="s">
        <v>808</v>
      </c>
      <c r="C330" s="33" t="s">
        <v>800</v>
      </c>
      <c r="D330" s="170" t="s">
        <v>1005</v>
      </c>
      <c r="E330" s="112" t="s">
        <v>1552</v>
      </c>
      <c r="F330" s="19" t="s">
        <v>173</v>
      </c>
      <c r="G330" s="233">
        <v>10</v>
      </c>
      <c r="H330" s="20">
        <v>203.22</v>
      </c>
      <c r="I330" s="21">
        <v>2032.2</v>
      </c>
      <c r="J330" s="78">
        <v>7.772019584002411E-5</v>
      </c>
      <c r="M330" s="242">
        <f t="shared" si="7"/>
        <v>5</v>
      </c>
    </row>
    <row r="331" spans="1:13" x14ac:dyDescent="0.2">
      <c r="A331">
        <v>330</v>
      </c>
      <c r="B331" s="76" t="s">
        <v>779</v>
      </c>
      <c r="C331" s="26" t="s">
        <v>153</v>
      </c>
      <c r="D331" s="170" t="s">
        <v>1005</v>
      </c>
      <c r="E331" s="112" t="s">
        <v>1288</v>
      </c>
      <c r="F331" s="19" t="s">
        <v>26</v>
      </c>
      <c r="G331" s="233">
        <v>234.32</v>
      </c>
      <c r="H331" s="20">
        <v>8.59</v>
      </c>
      <c r="I331" s="21">
        <v>2012.81</v>
      </c>
      <c r="J331" s="78">
        <v>7.6978637628559646E-5</v>
      </c>
      <c r="M331" s="242">
        <f t="shared" si="7"/>
        <v>117.16</v>
      </c>
    </row>
    <row r="332" spans="1:13" x14ac:dyDescent="0.2">
      <c r="A332">
        <v>331</v>
      </c>
      <c r="B332" s="83" t="s">
        <v>670</v>
      </c>
      <c r="C332" s="33" t="s">
        <v>685</v>
      </c>
      <c r="D332" s="170" t="s">
        <v>1005</v>
      </c>
      <c r="E332" s="112" t="s">
        <v>1363</v>
      </c>
      <c r="F332" s="19" t="s">
        <v>1082</v>
      </c>
      <c r="G332" s="233">
        <v>62.24</v>
      </c>
      <c r="H332" s="20">
        <v>31.69</v>
      </c>
      <c r="I332" s="21">
        <v>1972.39</v>
      </c>
      <c r="J332" s="78">
        <v>7.5432800449220136E-5</v>
      </c>
      <c r="M332" s="242">
        <f t="shared" si="7"/>
        <v>31.12</v>
      </c>
    </row>
    <row r="333" spans="1:13" x14ac:dyDescent="0.2">
      <c r="A333">
        <v>332</v>
      </c>
      <c r="B333" s="81" t="s">
        <v>225</v>
      </c>
      <c r="C333" s="116" t="s">
        <v>226</v>
      </c>
      <c r="D333" s="170" t="s">
        <v>1005</v>
      </c>
      <c r="E333" s="112" t="s">
        <v>1328</v>
      </c>
      <c r="F333" s="19" t="s">
        <v>173</v>
      </c>
      <c r="G333" s="233">
        <v>6</v>
      </c>
      <c r="H333" s="20">
        <v>327.81</v>
      </c>
      <c r="I333" s="21">
        <v>1966.86</v>
      </c>
      <c r="J333" s="117">
        <v>7.5221309118152642E-5</v>
      </c>
      <c r="M333" s="242">
        <f t="shared" si="7"/>
        <v>3</v>
      </c>
    </row>
    <row r="334" spans="1:13" x14ac:dyDescent="0.2">
      <c r="A334">
        <v>333</v>
      </c>
      <c r="B334" s="83" t="s">
        <v>358</v>
      </c>
      <c r="C334" s="86" t="s">
        <v>334</v>
      </c>
      <c r="D334" s="170" t="s">
        <v>1005</v>
      </c>
      <c r="E334" s="112" t="s">
        <v>1401</v>
      </c>
      <c r="F334" s="19" t="s">
        <v>26</v>
      </c>
      <c r="G334" s="233">
        <v>78</v>
      </c>
      <c r="H334" s="20">
        <v>24.91</v>
      </c>
      <c r="I334" s="21">
        <v>1942.98</v>
      </c>
      <c r="J334" s="89">
        <v>7.4308033713832325E-5</v>
      </c>
      <c r="M334" s="242">
        <f t="shared" si="7"/>
        <v>39</v>
      </c>
    </row>
    <row r="335" spans="1:13" x14ac:dyDescent="0.2">
      <c r="A335">
        <v>334</v>
      </c>
      <c r="B335" s="83" t="s">
        <v>744</v>
      </c>
      <c r="C335" s="86" t="s">
        <v>711</v>
      </c>
      <c r="D335" s="170" t="s">
        <v>1005</v>
      </c>
      <c r="E335" s="112" t="s">
        <v>1484</v>
      </c>
      <c r="F335" s="19" t="s">
        <v>173</v>
      </c>
      <c r="G335" s="233">
        <v>1</v>
      </c>
      <c r="H335" s="20">
        <v>1917.43</v>
      </c>
      <c r="I335" s="21">
        <v>1917.43</v>
      </c>
      <c r="J335" s="89">
        <v>7.3330890222191432E-5</v>
      </c>
      <c r="M335" s="242">
        <f t="shared" si="7"/>
        <v>0.5</v>
      </c>
    </row>
    <row r="336" spans="1:13" x14ac:dyDescent="0.2">
      <c r="A336">
        <v>335</v>
      </c>
      <c r="B336" s="82" t="s">
        <v>1086</v>
      </c>
      <c r="C336" s="86" t="s">
        <v>990</v>
      </c>
      <c r="D336" s="170" t="s">
        <v>1005</v>
      </c>
      <c r="E336" s="112" t="s">
        <v>1512</v>
      </c>
      <c r="F336" s="19" t="s">
        <v>26</v>
      </c>
      <c r="G336" s="233">
        <v>68.959999999999994</v>
      </c>
      <c r="H336" s="20">
        <v>27.8</v>
      </c>
      <c r="I336" s="21">
        <v>1917.09</v>
      </c>
      <c r="J336" s="89">
        <v>7.3317887138545326E-5</v>
      </c>
      <c r="M336" s="242">
        <f t="shared" si="7"/>
        <v>34.479999999999997</v>
      </c>
    </row>
    <row r="337" spans="1:13" ht="25.5" x14ac:dyDescent="0.2">
      <c r="A337">
        <v>336</v>
      </c>
      <c r="B337" s="83" t="s">
        <v>380</v>
      </c>
      <c r="C337" s="138" t="s">
        <v>414</v>
      </c>
      <c r="D337" s="170" t="s">
        <v>1005</v>
      </c>
      <c r="E337" s="112" t="s">
        <v>1413</v>
      </c>
      <c r="F337" s="19" t="s">
        <v>173</v>
      </c>
      <c r="G337" s="233">
        <v>6</v>
      </c>
      <c r="H337" s="20">
        <v>313.58999999999997</v>
      </c>
      <c r="I337" s="21">
        <v>1881.54</v>
      </c>
      <c r="J337" s="139">
        <v>7.1958300010254383E-5</v>
      </c>
      <c r="M337" s="242">
        <f t="shared" si="7"/>
        <v>3</v>
      </c>
    </row>
    <row r="338" spans="1:13" ht="25.5" x14ac:dyDescent="0.2">
      <c r="A338">
        <v>337</v>
      </c>
      <c r="B338" s="83" t="s">
        <v>486</v>
      </c>
      <c r="C338" s="116" t="s">
        <v>487</v>
      </c>
      <c r="D338" s="170" t="s">
        <v>1005</v>
      </c>
      <c r="E338" s="112" t="s">
        <v>1516</v>
      </c>
      <c r="F338" s="19" t="s">
        <v>26</v>
      </c>
      <c r="G338" s="233">
        <v>106.88</v>
      </c>
      <c r="H338" s="20">
        <v>17.27</v>
      </c>
      <c r="I338" s="21">
        <v>1845.82</v>
      </c>
      <c r="J338" s="117">
        <v>7.0592211340140393E-5</v>
      </c>
      <c r="M338" s="242">
        <f t="shared" si="7"/>
        <v>53.44</v>
      </c>
    </row>
    <row r="339" spans="1:13" x14ac:dyDescent="0.2">
      <c r="A339">
        <v>338</v>
      </c>
      <c r="B339" s="81" t="s">
        <v>158</v>
      </c>
      <c r="C339" s="86" t="s">
        <v>87</v>
      </c>
      <c r="D339" s="170" t="s">
        <v>1005</v>
      </c>
      <c r="E339" s="112" t="s">
        <v>1230</v>
      </c>
      <c r="F339" s="19" t="s">
        <v>1082</v>
      </c>
      <c r="G339" s="233">
        <v>37.75</v>
      </c>
      <c r="H339" s="20">
        <v>48.07</v>
      </c>
      <c r="I339" s="21">
        <v>1814.64</v>
      </c>
      <c r="J339" s="89">
        <v>6.939975208106552E-5</v>
      </c>
      <c r="M339" s="242">
        <f t="shared" si="7"/>
        <v>18.875</v>
      </c>
    </row>
    <row r="340" spans="1:13" ht="25.5" x14ac:dyDescent="0.2">
      <c r="A340">
        <v>339</v>
      </c>
      <c r="B340" s="76" t="s">
        <v>645</v>
      </c>
      <c r="C340" s="316" t="s">
        <v>938</v>
      </c>
      <c r="D340" s="170" t="s">
        <v>1085</v>
      </c>
      <c r="E340" s="112" t="s">
        <v>1017</v>
      </c>
      <c r="F340" s="19" t="s">
        <v>173</v>
      </c>
      <c r="G340" s="330">
        <v>2</v>
      </c>
      <c r="H340" s="20">
        <v>894.69</v>
      </c>
      <c r="I340" s="21">
        <v>1789.38</v>
      </c>
      <c r="J340" s="89">
        <v>6.8433699454887483E-5</v>
      </c>
      <c r="M340" s="242">
        <f t="shared" si="7"/>
        <v>1</v>
      </c>
    </row>
    <row r="341" spans="1:13" ht="25.5" x14ac:dyDescent="0.2">
      <c r="A341">
        <v>340</v>
      </c>
      <c r="B341" s="83" t="s">
        <v>743</v>
      </c>
      <c r="C341" s="86" t="s">
        <v>424</v>
      </c>
      <c r="D341" s="170" t="s">
        <v>1005</v>
      </c>
      <c r="E341" s="112" t="s">
        <v>1443</v>
      </c>
      <c r="F341" s="19" t="s">
        <v>173</v>
      </c>
      <c r="G341" s="233">
        <v>8</v>
      </c>
      <c r="H341" s="20">
        <v>222.8</v>
      </c>
      <c r="I341" s="21">
        <v>1782.4</v>
      </c>
      <c r="J341" s="89">
        <v>6.8166753796505749E-5</v>
      </c>
      <c r="M341" s="242">
        <f t="shared" si="7"/>
        <v>4</v>
      </c>
    </row>
    <row r="342" spans="1:13" x14ac:dyDescent="0.2">
      <c r="A342">
        <v>341</v>
      </c>
      <c r="B342" s="83" t="s">
        <v>809</v>
      </c>
      <c r="C342" s="87" t="s">
        <v>801</v>
      </c>
      <c r="D342" s="170" t="s">
        <v>1005</v>
      </c>
      <c r="E342" s="112" t="s">
        <v>1553</v>
      </c>
      <c r="F342" s="19" t="s">
        <v>173</v>
      </c>
      <c r="G342" s="233">
        <v>8</v>
      </c>
      <c r="H342" s="20">
        <v>217.99</v>
      </c>
      <c r="I342" s="21">
        <v>1743.92</v>
      </c>
      <c r="J342" s="89">
        <v>6.6695110682676333E-5</v>
      </c>
      <c r="M342" s="242">
        <f t="shared" si="7"/>
        <v>4</v>
      </c>
    </row>
    <row r="343" spans="1:13" x14ac:dyDescent="0.2">
      <c r="A343">
        <v>342</v>
      </c>
      <c r="B343" s="83" t="s">
        <v>716</v>
      </c>
      <c r="C343" s="86" t="s">
        <v>684</v>
      </c>
      <c r="D343" s="170" t="s">
        <v>1005</v>
      </c>
      <c r="E343" s="112" t="s">
        <v>1291</v>
      </c>
      <c r="F343" s="19" t="s">
        <v>1082</v>
      </c>
      <c r="G343" s="233">
        <v>17.95</v>
      </c>
      <c r="H343" s="20">
        <v>96.71</v>
      </c>
      <c r="I343" s="21">
        <v>1735.94</v>
      </c>
      <c r="J343" s="89">
        <v>6.6389920660629592E-5</v>
      </c>
      <c r="M343" s="242">
        <f t="shared" si="7"/>
        <v>8.9749999999999996</v>
      </c>
    </row>
    <row r="344" spans="1:13" x14ac:dyDescent="0.2">
      <c r="A344">
        <v>343</v>
      </c>
      <c r="B344" s="83" t="s">
        <v>335</v>
      </c>
      <c r="C344" s="86" t="s">
        <v>542</v>
      </c>
      <c r="D344" s="170" t="s">
        <v>1005</v>
      </c>
      <c r="E344" s="112" t="s">
        <v>1389</v>
      </c>
      <c r="F344" s="19" t="s">
        <v>26</v>
      </c>
      <c r="G344" s="233">
        <v>227.15</v>
      </c>
      <c r="H344" s="20">
        <v>7.62</v>
      </c>
      <c r="I344" s="21">
        <v>1730.88</v>
      </c>
      <c r="J344" s="89">
        <v>6.6196404180484669E-5</v>
      </c>
      <c r="M344" s="242">
        <f t="shared" si="7"/>
        <v>113.575</v>
      </c>
    </row>
    <row r="345" spans="1:13" x14ac:dyDescent="0.2">
      <c r="A345">
        <v>344</v>
      </c>
      <c r="B345" s="81" t="s">
        <v>191</v>
      </c>
      <c r="C345" s="86" t="s">
        <v>192</v>
      </c>
      <c r="D345" s="170" t="s">
        <v>1005</v>
      </c>
      <c r="E345" s="112" t="s">
        <v>1310</v>
      </c>
      <c r="F345" s="19" t="s">
        <v>173</v>
      </c>
      <c r="G345" s="233">
        <v>16</v>
      </c>
      <c r="H345" s="20">
        <v>105.98</v>
      </c>
      <c r="I345" s="21">
        <v>1695.68</v>
      </c>
      <c r="J345" s="89">
        <v>6.4850202579476473E-5</v>
      </c>
      <c r="M345" s="242">
        <f t="shared" si="7"/>
        <v>8</v>
      </c>
    </row>
    <row r="346" spans="1:13" x14ac:dyDescent="0.2">
      <c r="A346">
        <v>345</v>
      </c>
      <c r="B346" s="81" t="s">
        <v>165</v>
      </c>
      <c r="C346" s="86" t="s">
        <v>166</v>
      </c>
      <c r="D346" s="170" t="s">
        <v>1005</v>
      </c>
      <c r="E346" s="112" t="s">
        <v>1298</v>
      </c>
      <c r="F346" s="19" t="s">
        <v>173</v>
      </c>
      <c r="G346" s="233">
        <v>3</v>
      </c>
      <c r="H346" s="20">
        <v>564.79999999999995</v>
      </c>
      <c r="I346" s="21">
        <v>1694.4</v>
      </c>
      <c r="J346" s="89">
        <v>6.4801249793985266E-5</v>
      </c>
      <c r="M346" s="242">
        <f t="shared" si="7"/>
        <v>1.5</v>
      </c>
    </row>
    <row r="347" spans="1:13" x14ac:dyDescent="0.2">
      <c r="A347">
        <v>346</v>
      </c>
      <c r="B347" s="80" t="s">
        <v>50</v>
      </c>
      <c r="C347" s="140" t="s">
        <v>51</v>
      </c>
      <c r="D347" s="170" t="s">
        <v>1005</v>
      </c>
      <c r="E347" s="112" t="s">
        <v>1210</v>
      </c>
      <c r="F347" s="19" t="s">
        <v>1082</v>
      </c>
      <c r="G347" s="233">
        <v>7.2</v>
      </c>
      <c r="H347" s="20">
        <v>227.84</v>
      </c>
      <c r="I347" s="21">
        <v>1640.45</v>
      </c>
      <c r="J347" s="89">
        <v>6.2737966374258223E-5</v>
      </c>
      <c r="M347" s="242">
        <f t="shared" si="7"/>
        <v>3.6</v>
      </c>
    </row>
    <row r="348" spans="1:13" x14ac:dyDescent="0.2">
      <c r="A348">
        <v>347</v>
      </c>
      <c r="B348" s="83" t="s">
        <v>364</v>
      </c>
      <c r="C348" s="86" t="s">
        <v>373</v>
      </c>
      <c r="D348" s="170" t="s">
        <v>1005</v>
      </c>
      <c r="E348" s="112" t="s">
        <v>1404</v>
      </c>
      <c r="F348" s="19" t="s">
        <v>173</v>
      </c>
      <c r="G348" s="233">
        <v>67</v>
      </c>
      <c r="H348" s="20">
        <v>24.34</v>
      </c>
      <c r="I348" s="21">
        <v>1630.78</v>
      </c>
      <c r="J348" s="89">
        <v>6.2368143377617609E-5</v>
      </c>
      <c r="M348" s="242">
        <f t="shared" si="7"/>
        <v>33.5</v>
      </c>
    </row>
    <row r="349" spans="1:13" x14ac:dyDescent="0.2">
      <c r="A349">
        <v>348</v>
      </c>
      <c r="B349" s="81" t="s">
        <v>271</v>
      </c>
      <c r="C349" s="86" t="s">
        <v>272</v>
      </c>
      <c r="D349" s="170" t="s">
        <v>1005</v>
      </c>
      <c r="E349" s="112" t="s">
        <v>1351</v>
      </c>
      <c r="F349" s="19" t="s">
        <v>173</v>
      </c>
      <c r="G349" s="233">
        <v>21</v>
      </c>
      <c r="H349" s="20">
        <v>77.099999999999994</v>
      </c>
      <c r="I349" s="21">
        <v>1619.1</v>
      </c>
      <c r="J349" s="89">
        <v>6.1921449210010341E-5</v>
      </c>
      <c r="M349" s="242">
        <f t="shared" si="7"/>
        <v>10.5</v>
      </c>
    </row>
    <row r="350" spans="1:13" ht="25.5" x14ac:dyDescent="0.2">
      <c r="A350">
        <v>349</v>
      </c>
      <c r="B350" s="83" t="s">
        <v>719</v>
      </c>
      <c r="C350" s="86" t="s">
        <v>693</v>
      </c>
      <c r="D350" s="170" t="s">
        <v>1005</v>
      </c>
      <c r="E350" s="112" t="s">
        <v>1463</v>
      </c>
      <c r="F350" s="19" t="s">
        <v>173</v>
      </c>
      <c r="G350" s="233">
        <v>3</v>
      </c>
      <c r="H350" s="20">
        <v>515.02</v>
      </c>
      <c r="I350" s="21">
        <v>1545.06</v>
      </c>
      <c r="J350" s="89">
        <v>5.9089836524253346E-5</v>
      </c>
      <c r="M350" s="242">
        <f t="shared" si="7"/>
        <v>1.5</v>
      </c>
    </row>
    <row r="351" spans="1:13" x14ac:dyDescent="0.2">
      <c r="A351">
        <v>350</v>
      </c>
      <c r="B351" s="81" t="s">
        <v>235</v>
      </c>
      <c r="C351" s="86" t="s">
        <v>236</v>
      </c>
      <c r="D351" s="170" t="s">
        <v>1005</v>
      </c>
      <c r="E351" s="112" t="s">
        <v>1333</v>
      </c>
      <c r="F351" s="19" t="s">
        <v>173</v>
      </c>
      <c r="G351" s="233">
        <v>3</v>
      </c>
      <c r="H351" s="20">
        <v>501.87</v>
      </c>
      <c r="I351" s="21">
        <v>1505.61</v>
      </c>
      <c r="J351" s="89">
        <v>5.7581096377668876E-5</v>
      </c>
      <c r="M351" s="242">
        <f t="shared" si="7"/>
        <v>1.5</v>
      </c>
    </row>
    <row r="352" spans="1:13" ht="38.25" x14ac:dyDescent="0.2">
      <c r="A352">
        <v>351</v>
      </c>
      <c r="B352" s="214" t="s">
        <v>568</v>
      </c>
      <c r="C352" s="319">
        <v>200203</v>
      </c>
      <c r="D352" s="216" t="s">
        <v>1152</v>
      </c>
      <c r="E352" s="217" t="s">
        <v>1176</v>
      </c>
      <c r="F352" s="218" t="s">
        <v>173</v>
      </c>
      <c r="G352" s="331">
        <v>16</v>
      </c>
      <c r="H352" s="288">
        <v>89.88</v>
      </c>
      <c r="I352" s="289">
        <v>1438.08</v>
      </c>
      <c r="J352" s="282">
        <v>5.4998454499371059E-5</v>
      </c>
      <c r="M352" s="242">
        <f t="shared" si="7"/>
        <v>8</v>
      </c>
    </row>
    <row r="353" spans="1:13" x14ac:dyDescent="0.2">
      <c r="A353">
        <v>352</v>
      </c>
      <c r="B353" s="81" t="s">
        <v>239</v>
      </c>
      <c r="C353" s="86" t="s">
        <v>240</v>
      </c>
      <c r="D353" s="170" t="s">
        <v>1005</v>
      </c>
      <c r="E353" s="112" t="s">
        <v>1335</v>
      </c>
      <c r="F353" s="19" t="s">
        <v>173</v>
      </c>
      <c r="G353" s="233">
        <v>24</v>
      </c>
      <c r="H353" s="20">
        <v>59.62</v>
      </c>
      <c r="I353" s="21">
        <v>1430.88</v>
      </c>
      <c r="J353" s="89">
        <v>5.4723095080983029E-5</v>
      </c>
      <c r="M353" s="242">
        <f t="shared" si="7"/>
        <v>12</v>
      </c>
    </row>
    <row r="354" spans="1:13" x14ac:dyDescent="0.2">
      <c r="A354">
        <v>353</v>
      </c>
      <c r="B354" s="83" t="s">
        <v>671</v>
      </c>
      <c r="C354" s="86" t="s">
        <v>295</v>
      </c>
      <c r="D354" s="170" t="s">
        <v>1005</v>
      </c>
      <c r="E354" s="112" t="s">
        <v>1363</v>
      </c>
      <c r="F354" s="19" t="s">
        <v>1082</v>
      </c>
      <c r="G354" s="233">
        <v>51.12</v>
      </c>
      <c r="H354" s="20">
        <v>27.68</v>
      </c>
      <c r="I354" s="21">
        <v>1415</v>
      </c>
      <c r="J354" s="89">
        <v>5.4115774585982736E-5</v>
      </c>
      <c r="M354" s="242">
        <f t="shared" si="7"/>
        <v>25.56</v>
      </c>
    </row>
    <row r="355" spans="1:13" x14ac:dyDescent="0.2">
      <c r="A355">
        <v>354</v>
      </c>
      <c r="B355" s="81" t="s">
        <v>267</v>
      </c>
      <c r="C355" s="86" t="s">
        <v>268</v>
      </c>
      <c r="D355" s="170" t="s">
        <v>1005</v>
      </c>
      <c r="E355" s="112" t="s">
        <v>1349</v>
      </c>
      <c r="F355" s="19" t="s">
        <v>1083</v>
      </c>
      <c r="G355" s="233">
        <v>3</v>
      </c>
      <c r="H355" s="20">
        <v>460.62</v>
      </c>
      <c r="I355" s="21">
        <v>1381.86</v>
      </c>
      <c r="J355" s="89">
        <v>5.2848356374124451E-5</v>
      </c>
      <c r="M355" s="242">
        <f t="shared" si="7"/>
        <v>1.5</v>
      </c>
    </row>
    <row r="356" spans="1:13" x14ac:dyDescent="0.2">
      <c r="A356">
        <v>355</v>
      </c>
      <c r="B356" s="83" t="s">
        <v>366</v>
      </c>
      <c r="C356" s="86" t="s">
        <v>338</v>
      </c>
      <c r="D356" s="170" t="s">
        <v>1005</v>
      </c>
      <c r="E356" s="112" t="s">
        <v>1405</v>
      </c>
      <c r="F356" s="19" t="s">
        <v>1083</v>
      </c>
      <c r="G356" s="233">
        <v>3</v>
      </c>
      <c r="H356" s="20">
        <v>460.62</v>
      </c>
      <c r="I356" s="21">
        <v>1381.86</v>
      </c>
      <c r="J356" s="89">
        <v>5.2848356374124451E-5</v>
      </c>
      <c r="M356" s="242">
        <f t="shared" si="7"/>
        <v>1.5</v>
      </c>
    </row>
    <row r="357" spans="1:13" x14ac:dyDescent="0.2">
      <c r="A357">
        <v>356</v>
      </c>
      <c r="B357" s="83" t="s">
        <v>502</v>
      </c>
      <c r="C357" s="86" t="s">
        <v>503</v>
      </c>
      <c r="D357" s="170" t="s">
        <v>1005</v>
      </c>
      <c r="E357" s="112" t="s">
        <v>1524</v>
      </c>
      <c r="F357" s="19" t="s">
        <v>173</v>
      </c>
      <c r="G357" s="233">
        <v>3</v>
      </c>
      <c r="H357" s="20">
        <v>456.08</v>
      </c>
      <c r="I357" s="21">
        <v>1368.24</v>
      </c>
      <c r="J357" s="89">
        <v>5.2327468141007082E-5</v>
      </c>
      <c r="M357" s="242">
        <f t="shared" si="7"/>
        <v>1.5</v>
      </c>
    </row>
    <row r="358" spans="1:13" x14ac:dyDescent="0.2">
      <c r="A358">
        <v>357</v>
      </c>
      <c r="B358" s="83" t="s">
        <v>608</v>
      </c>
      <c r="C358" s="86" t="s">
        <v>512</v>
      </c>
      <c r="D358" s="170" t="s">
        <v>1005</v>
      </c>
      <c r="E358" s="112" t="s">
        <v>1448</v>
      </c>
      <c r="F358" s="19" t="s">
        <v>1082</v>
      </c>
      <c r="G358" s="233">
        <v>465.6</v>
      </c>
      <c r="H358" s="20">
        <v>2.8</v>
      </c>
      <c r="I358" s="21">
        <v>1303.68</v>
      </c>
      <c r="J358" s="89">
        <v>4.9858412022794331E-5</v>
      </c>
      <c r="M358" s="242">
        <f t="shared" si="7"/>
        <v>232.8</v>
      </c>
    </row>
    <row r="359" spans="1:13" x14ac:dyDescent="0.2">
      <c r="A359">
        <v>358</v>
      </c>
      <c r="B359" s="83" t="s">
        <v>665</v>
      </c>
      <c r="C359" s="86" t="s">
        <v>820</v>
      </c>
      <c r="D359" s="170" t="s">
        <v>1005</v>
      </c>
      <c r="E359" s="112" t="s">
        <v>1453</v>
      </c>
      <c r="F359" s="19" t="s">
        <v>1082</v>
      </c>
      <c r="G359" s="233">
        <v>4.46</v>
      </c>
      <c r="H359" s="20">
        <v>275.14999999999998</v>
      </c>
      <c r="I359" s="21">
        <v>1227.17</v>
      </c>
      <c r="J359" s="89">
        <v>4.6932335758784759E-5</v>
      </c>
      <c r="M359" s="242">
        <f t="shared" si="7"/>
        <v>2.23</v>
      </c>
    </row>
    <row r="360" spans="1:13" x14ac:dyDescent="0.2">
      <c r="A360">
        <v>359</v>
      </c>
      <c r="B360" s="82" t="s">
        <v>96</v>
      </c>
      <c r="C360" s="87" t="s">
        <v>601</v>
      </c>
      <c r="D360" s="170" t="s">
        <v>1005</v>
      </c>
      <c r="E360" s="112" t="s">
        <v>1238</v>
      </c>
      <c r="F360" s="19" t="s">
        <v>1082</v>
      </c>
      <c r="G360" s="233">
        <v>14.82</v>
      </c>
      <c r="H360" s="20">
        <v>81.97</v>
      </c>
      <c r="I360" s="21">
        <v>1214.8</v>
      </c>
      <c r="J360" s="89">
        <v>4.6459252980248637E-5</v>
      </c>
      <c r="M360" s="242">
        <f t="shared" si="7"/>
        <v>7.41</v>
      </c>
    </row>
    <row r="361" spans="1:13" ht="25.5" x14ac:dyDescent="0.2">
      <c r="A361">
        <v>360</v>
      </c>
      <c r="B361" s="83" t="s">
        <v>298</v>
      </c>
      <c r="C361" s="86" t="s">
        <v>299</v>
      </c>
      <c r="D361" s="170" t="s">
        <v>1005</v>
      </c>
      <c r="E361" s="112" t="s">
        <v>1365</v>
      </c>
      <c r="F361" s="19" t="s">
        <v>173</v>
      </c>
      <c r="G361" s="233">
        <v>1</v>
      </c>
      <c r="H361" s="20">
        <v>1190.96</v>
      </c>
      <c r="I361" s="21">
        <v>1190.96</v>
      </c>
      <c r="J361" s="89">
        <v>4.5547507350474915E-5</v>
      </c>
      <c r="M361" s="242">
        <f t="shared" si="7"/>
        <v>0.5</v>
      </c>
    </row>
    <row r="362" spans="1:13" x14ac:dyDescent="0.2">
      <c r="A362">
        <v>361</v>
      </c>
      <c r="B362" s="82" t="s">
        <v>478</v>
      </c>
      <c r="C362" s="86" t="s">
        <v>597</v>
      </c>
      <c r="D362" s="170" t="s">
        <v>1005</v>
      </c>
      <c r="E362" s="112" t="s">
        <v>1511</v>
      </c>
      <c r="F362" s="19" t="s">
        <v>26</v>
      </c>
      <c r="G362" s="233">
        <v>29.6</v>
      </c>
      <c r="H362" s="20">
        <v>40</v>
      </c>
      <c r="I362" s="21">
        <v>1184</v>
      </c>
      <c r="J362" s="89">
        <v>4.5281326579366471E-5</v>
      </c>
      <c r="M362" s="242">
        <f t="shared" si="7"/>
        <v>14.8</v>
      </c>
    </row>
    <row r="363" spans="1:13" x14ac:dyDescent="0.2">
      <c r="A363">
        <v>362</v>
      </c>
      <c r="B363" s="81" t="s">
        <v>241</v>
      </c>
      <c r="C363" s="86" t="s">
        <v>242</v>
      </c>
      <c r="D363" s="170" t="s">
        <v>1005</v>
      </c>
      <c r="E363" s="112" t="s">
        <v>1336</v>
      </c>
      <c r="F363" s="19" t="s">
        <v>173</v>
      </c>
      <c r="G363" s="233">
        <v>3</v>
      </c>
      <c r="H363" s="20">
        <v>391.73</v>
      </c>
      <c r="I363" s="21">
        <v>1175.19</v>
      </c>
      <c r="J363" s="89">
        <v>4.4944393735477777E-5</v>
      </c>
      <c r="M363" s="242">
        <f t="shared" si="7"/>
        <v>1.5</v>
      </c>
    </row>
    <row r="364" spans="1:13" x14ac:dyDescent="0.2">
      <c r="A364">
        <v>363</v>
      </c>
      <c r="B364" s="83" t="s">
        <v>326</v>
      </c>
      <c r="C364" s="86" t="s">
        <v>323</v>
      </c>
      <c r="D364" s="170" t="s">
        <v>1005</v>
      </c>
      <c r="E364" s="112" t="s">
        <v>1384</v>
      </c>
      <c r="F364" s="19" t="s">
        <v>173</v>
      </c>
      <c r="G364" s="233">
        <v>2</v>
      </c>
      <c r="H364" s="20">
        <v>581.29</v>
      </c>
      <c r="I364" s="21">
        <v>1162.58</v>
      </c>
      <c r="J364" s="89">
        <v>4.4462132309662055E-5</v>
      </c>
      <c r="M364" s="242">
        <f t="shared" si="7"/>
        <v>1</v>
      </c>
    </row>
    <row r="365" spans="1:13" ht="25.5" x14ac:dyDescent="0.2">
      <c r="A365">
        <v>364</v>
      </c>
      <c r="B365" s="76" t="s">
        <v>650</v>
      </c>
      <c r="C365" s="140" t="s">
        <v>172</v>
      </c>
      <c r="D365" s="170" t="s">
        <v>1005</v>
      </c>
      <c r="E365" s="112" t="s">
        <v>1184</v>
      </c>
      <c r="F365" s="19" t="s">
        <v>173</v>
      </c>
      <c r="G365" s="330">
        <v>1</v>
      </c>
      <c r="H365" s="20">
        <v>1130.1099999999999</v>
      </c>
      <c r="I365" s="21">
        <v>1130.1099999999999</v>
      </c>
      <c r="J365" s="89">
        <v>4.3220337821459327E-5</v>
      </c>
      <c r="M365" s="242">
        <f t="shared" si="7"/>
        <v>0.5</v>
      </c>
    </row>
    <row r="366" spans="1:13" ht="25.5" x14ac:dyDescent="0.2">
      <c r="A366">
        <v>365</v>
      </c>
      <c r="B366" s="83" t="s">
        <v>724</v>
      </c>
      <c r="C366" s="86" t="s">
        <v>712</v>
      </c>
      <c r="D366" s="170" t="s">
        <v>1005</v>
      </c>
      <c r="E366" s="112" t="s">
        <v>1468</v>
      </c>
      <c r="F366" s="19" t="s">
        <v>173</v>
      </c>
      <c r="G366" s="233">
        <v>3</v>
      </c>
      <c r="H366" s="20">
        <v>376.46</v>
      </c>
      <c r="I366" s="21">
        <v>1129.3800000000001</v>
      </c>
      <c r="J366" s="89">
        <v>4.3192419435983879E-5</v>
      </c>
      <c r="M366" s="242">
        <f t="shared" si="7"/>
        <v>1.5</v>
      </c>
    </row>
    <row r="367" spans="1:13" ht="25.5" x14ac:dyDescent="0.2">
      <c r="A367">
        <v>366</v>
      </c>
      <c r="B367" s="81" t="s">
        <v>215</v>
      </c>
      <c r="C367" s="86" t="s">
        <v>216</v>
      </c>
      <c r="D367" s="170" t="s">
        <v>1005</v>
      </c>
      <c r="E367" s="112" t="s">
        <v>1322</v>
      </c>
      <c r="F367" s="19" t="s">
        <v>173</v>
      </c>
      <c r="G367" s="233">
        <v>2</v>
      </c>
      <c r="H367" s="20">
        <v>552.91</v>
      </c>
      <c r="I367" s="21">
        <v>1105.82</v>
      </c>
      <c r="J367" s="89">
        <v>4.2291382228036344E-5</v>
      </c>
      <c r="M367" s="242">
        <f t="shared" si="7"/>
        <v>1</v>
      </c>
    </row>
    <row r="368" spans="1:13" x14ac:dyDescent="0.2">
      <c r="A368">
        <v>367</v>
      </c>
      <c r="B368" s="83" t="s">
        <v>488</v>
      </c>
      <c r="C368" s="86" t="s">
        <v>489</v>
      </c>
      <c r="D368" s="170" t="s">
        <v>1005</v>
      </c>
      <c r="E368" s="112" t="s">
        <v>1452</v>
      </c>
      <c r="F368" s="19" t="s">
        <v>1082</v>
      </c>
      <c r="G368" s="233">
        <v>31.9</v>
      </c>
      <c r="H368" s="20">
        <v>34.450000000000003</v>
      </c>
      <c r="I368" s="21">
        <v>1098.96</v>
      </c>
      <c r="J368" s="89">
        <v>4.2029025893294406E-5</v>
      </c>
      <c r="M368" s="242">
        <f t="shared" si="7"/>
        <v>15.95</v>
      </c>
    </row>
    <row r="369" spans="1:13" x14ac:dyDescent="0.2">
      <c r="A369">
        <v>368</v>
      </c>
      <c r="B369" s="81" t="s">
        <v>821</v>
      </c>
      <c r="C369" s="86" t="s">
        <v>562</v>
      </c>
      <c r="D369" s="170" t="s">
        <v>1005</v>
      </c>
      <c r="E369" s="112" t="s">
        <v>1565</v>
      </c>
      <c r="F369" s="19" t="s">
        <v>1471</v>
      </c>
      <c r="G369" s="233">
        <v>1</v>
      </c>
      <c r="H369" s="20">
        <v>1054.3</v>
      </c>
      <c r="I369" s="21">
        <v>1054.3</v>
      </c>
      <c r="J369" s="89">
        <v>4.0321032612015264E-5</v>
      </c>
      <c r="M369" s="242">
        <f t="shared" si="7"/>
        <v>0.5</v>
      </c>
    </row>
    <row r="370" spans="1:13" x14ac:dyDescent="0.2">
      <c r="A370">
        <v>369</v>
      </c>
      <c r="B370" s="83" t="s">
        <v>557</v>
      </c>
      <c r="C370" s="86" t="s">
        <v>554</v>
      </c>
      <c r="D370" s="170" t="s">
        <v>1005</v>
      </c>
      <c r="E370" s="112" t="s">
        <v>1436</v>
      </c>
      <c r="F370" s="19" t="s">
        <v>173</v>
      </c>
      <c r="G370" s="233">
        <v>75</v>
      </c>
      <c r="H370" s="20">
        <v>13.87</v>
      </c>
      <c r="I370" s="21">
        <v>1040.25</v>
      </c>
      <c r="J370" s="89">
        <v>3.9783699302521938E-5</v>
      </c>
      <c r="M370" s="242">
        <f t="shared" si="7"/>
        <v>37.5</v>
      </c>
    </row>
    <row r="371" spans="1:13" x14ac:dyDescent="0.2">
      <c r="A371">
        <v>370</v>
      </c>
      <c r="B371" s="81" t="s">
        <v>233</v>
      </c>
      <c r="C371" s="86" t="s">
        <v>234</v>
      </c>
      <c r="D371" s="170" t="s">
        <v>1005</v>
      </c>
      <c r="E371" s="112" t="s">
        <v>1332</v>
      </c>
      <c r="F371" s="19" t="s">
        <v>173</v>
      </c>
      <c r="G371" s="233">
        <v>3</v>
      </c>
      <c r="H371" s="20">
        <v>346.24</v>
      </c>
      <c r="I371" s="21">
        <v>1038.72</v>
      </c>
      <c r="J371" s="89">
        <v>3.9725185426114482E-5</v>
      </c>
      <c r="M371" s="242">
        <f t="shared" si="7"/>
        <v>1.5</v>
      </c>
    </row>
    <row r="372" spans="1:13" x14ac:dyDescent="0.2">
      <c r="A372">
        <v>371</v>
      </c>
      <c r="B372" s="83" t="s">
        <v>388</v>
      </c>
      <c r="C372" s="86" t="s">
        <v>395</v>
      </c>
      <c r="D372" s="170" t="s">
        <v>1005</v>
      </c>
      <c r="E372" s="112" t="s">
        <v>1417</v>
      </c>
      <c r="F372" s="19" t="s">
        <v>173</v>
      </c>
      <c r="G372" s="233">
        <v>3</v>
      </c>
      <c r="H372" s="20">
        <v>341.42</v>
      </c>
      <c r="I372" s="21">
        <v>1024.26</v>
      </c>
      <c r="J372" s="89">
        <v>3.9172171927518497E-5</v>
      </c>
      <c r="M372" s="242">
        <f t="shared" si="7"/>
        <v>1.5</v>
      </c>
    </row>
    <row r="373" spans="1:13" x14ac:dyDescent="0.2">
      <c r="A373">
        <v>372</v>
      </c>
      <c r="B373" s="83" t="s">
        <v>676</v>
      </c>
      <c r="C373" s="86" t="s">
        <v>690</v>
      </c>
      <c r="D373" s="170" t="s">
        <v>1005</v>
      </c>
      <c r="E373" s="112" t="s">
        <v>1460</v>
      </c>
      <c r="F373" s="19" t="s">
        <v>173</v>
      </c>
      <c r="G373" s="233">
        <v>3</v>
      </c>
      <c r="H373" s="20">
        <v>330.31</v>
      </c>
      <c r="I373" s="21">
        <v>990.93</v>
      </c>
      <c r="J373" s="89">
        <v>3.7897487286563862E-5</v>
      </c>
      <c r="M373" s="242">
        <f t="shared" si="7"/>
        <v>1.5</v>
      </c>
    </row>
    <row r="374" spans="1:13" ht="25.5" x14ac:dyDescent="0.2">
      <c r="A374">
        <v>373</v>
      </c>
      <c r="B374" s="76" t="s">
        <v>646</v>
      </c>
      <c r="C374" s="316" t="s">
        <v>938</v>
      </c>
      <c r="D374" s="170" t="s">
        <v>1085</v>
      </c>
      <c r="E374" s="112" t="s">
        <v>1018</v>
      </c>
      <c r="F374" s="19" t="s">
        <v>173</v>
      </c>
      <c r="G374" s="330">
        <v>1</v>
      </c>
      <c r="H374" s="20">
        <v>894.69</v>
      </c>
      <c r="I374" s="21">
        <v>894.69</v>
      </c>
      <c r="J374" s="89">
        <v>3.4216849727443742E-5</v>
      </c>
      <c r="M374" s="242">
        <f t="shared" si="7"/>
        <v>0.5</v>
      </c>
    </row>
    <row r="375" spans="1:13" ht="25.5" x14ac:dyDescent="0.2">
      <c r="A375">
        <v>374</v>
      </c>
      <c r="B375" s="83" t="s">
        <v>718</v>
      </c>
      <c r="C375" s="86" t="s">
        <v>692</v>
      </c>
      <c r="D375" s="170" t="s">
        <v>1005</v>
      </c>
      <c r="E375" s="112" t="s">
        <v>1462</v>
      </c>
      <c r="F375" s="19" t="s">
        <v>173</v>
      </c>
      <c r="G375" s="233">
        <v>3</v>
      </c>
      <c r="H375" s="20">
        <v>294.99</v>
      </c>
      <c r="I375" s="21">
        <v>884.97</v>
      </c>
      <c r="J375" s="89">
        <v>3.3845114512619892E-5</v>
      </c>
      <c r="M375" s="242">
        <f t="shared" si="7"/>
        <v>1.5</v>
      </c>
    </row>
    <row r="376" spans="1:13" ht="25.5" x14ac:dyDescent="0.2">
      <c r="A376">
        <v>375</v>
      </c>
      <c r="B376" s="81" t="s">
        <v>269</v>
      </c>
      <c r="C376" s="86" t="s">
        <v>270</v>
      </c>
      <c r="D376" s="170" t="s">
        <v>1005</v>
      </c>
      <c r="E376" s="112" t="s">
        <v>1350</v>
      </c>
      <c r="F376" s="19" t="s">
        <v>173</v>
      </c>
      <c r="G376" s="233">
        <v>16</v>
      </c>
      <c r="H376" s="20">
        <v>53.64</v>
      </c>
      <c r="I376" s="21">
        <v>858.24</v>
      </c>
      <c r="J376" s="89">
        <v>3.2822842671854291E-5</v>
      </c>
      <c r="M376" s="242">
        <f t="shared" si="7"/>
        <v>8</v>
      </c>
    </row>
    <row r="377" spans="1:13" x14ac:dyDescent="0.2">
      <c r="A377">
        <v>376</v>
      </c>
      <c r="B377" s="83" t="s">
        <v>657</v>
      </c>
      <c r="C377" s="86" t="s">
        <v>520</v>
      </c>
      <c r="D377" s="170" t="s">
        <v>1005</v>
      </c>
      <c r="E377" s="112" t="s">
        <v>1449</v>
      </c>
      <c r="F377" s="19" t="s">
        <v>1082</v>
      </c>
      <c r="G377" s="233">
        <v>61.48</v>
      </c>
      <c r="H377" s="20">
        <v>13.02</v>
      </c>
      <c r="I377" s="21">
        <v>800.47</v>
      </c>
      <c r="J377" s="89">
        <v>3.0613465782926924E-5</v>
      </c>
      <c r="M377" s="242">
        <f t="shared" si="7"/>
        <v>30.74</v>
      </c>
    </row>
    <row r="378" spans="1:13" x14ac:dyDescent="0.2">
      <c r="A378">
        <v>377</v>
      </c>
      <c r="B378" s="83" t="s">
        <v>661</v>
      </c>
      <c r="C378" s="86" t="s">
        <v>634</v>
      </c>
      <c r="D378" s="170" t="s">
        <v>1005</v>
      </c>
      <c r="E378" s="112" t="s">
        <v>1451</v>
      </c>
      <c r="F378" s="19" t="s">
        <v>1082</v>
      </c>
      <c r="G378" s="233">
        <v>1</v>
      </c>
      <c r="H378" s="20">
        <v>793.35</v>
      </c>
      <c r="I378" s="21">
        <v>793.35</v>
      </c>
      <c r="J378" s="89">
        <v>3.0341165913632086E-5</v>
      </c>
      <c r="M378" s="242">
        <f t="shared" si="7"/>
        <v>0.5</v>
      </c>
    </row>
    <row r="379" spans="1:13" x14ac:dyDescent="0.2">
      <c r="A379">
        <v>378</v>
      </c>
      <c r="B379" s="83" t="s">
        <v>492</v>
      </c>
      <c r="C379" s="135" t="s">
        <v>636</v>
      </c>
      <c r="D379" s="170" t="s">
        <v>1005</v>
      </c>
      <c r="E379" s="112" t="s">
        <v>1517</v>
      </c>
      <c r="F379" s="19" t="s">
        <v>1082</v>
      </c>
      <c r="G379" s="233">
        <v>22.68</v>
      </c>
      <c r="H379" s="20">
        <v>34.49</v>
      </c>
      <c r="I379" s="21">
        <v>782.23</v>
      </c>
      <c r="J379" s="137">
        <v>2.9915888589677226E-5</v>
      </c>
      <c r="M379" s="242">
        <f t="shared" si="7"/>
        <v>11.34</v>
      </c>
    </row>
    <row r="380" spans="1:13" ht="25.5" x14ac:dyDescent="0.2">
      <c r="A380">
        <v>379</v>
      </c>
      <c r="B380" s="83" t="s">
        <v>672</v>
      </c>
      <c r="C380" s="135" t="s">
        <v>686</v>
      </c>
      <c r="D380" s="170" t="s">
        <v>1005</v>
      </c>
      <c r="E380" s="112" t="s">
        <v>1456</v>
      </c>
      <c r="F380" s="19" t="s">
        <v>173</v>
      </c>
      <c r="G380" s="233">
        <v>1</v>
      </c>
      <c r="H380" s="20">
        <v>778.5</v>
      </c>
      <c r="I380" s="21">
        <v>778.5</v>
      </c>
      <c r="J380" s="137">
        <v>2.9773237113206756E-5</v>
      </c>
      <c r="M380" s="242">
        <f t="shared" si="7"/>
        <v>0.5</v>
      </c>
    </row>
    <row r="381" spans="1:13" x14ac:dyDescent="0.2">
      <c r="A381">
        <v>380</v>
      </c>
      <c r="B381" s="80" t="s">
        <v>54</v>
      </c>
      <c r="C381" s="140" t="s">
        <v>55</v>
      </c>
      <c r="D381" s="170" t="s">
        <v>1005</v>
      </c>
      <c r="E381" s="112" t="s">
        <v>1212</v>
      </c>
      <c r="F381" s="19" t="s">
        <v>1082</v>
      </c>
      <c r="G381" s="233">
        <v>20</v>
      </c>
      <c r="H381" s="20">
        <v>38.19</v>
      </c>
      <c r="I381" s="21">
        <v>763.8</v>
      </c>
      <c r="J381" s="89">
        <v>2.9211044967331174E-5</v>
      </c>
      <c r="M381" s="242">
        <f t="shared" si="7"/>
        <v>10</v>
      </c>
    </row>
    <row r="382" spans="1:13" ht="13.5" thickBot="1" x14ac:dyDescent="0.25">
      <c r="A382">
        <v>381</v>
      </c>
      <c r="B382" s="83" t="s">
        <v>330</v>
      </c>
      <c r="C382" s="141" t="s">
        <v>352</v>
      </c>
      <c r="D382" s="170" t="s">
        <v>1005</v>
      </c>
      <c r="E382" s="112" t="s">
        <v>1386</v>
      </c>
      <c r="F382" s="19" t="s">
        <v>173</v>
      </c>
      <c r="G382" s="233">
        <v>6</v>
      </c>
      <c r="H382" s="20">
        <v>120.21</v>
      </c>
      <c r="I382" s="21">
        <v>721.26</v>
      </c>
      <c r="J382" s="114">
        <v>2.7584129737021841E-5</v>
      </c>
      <c r="M382" s="242">
        <f t="shared" si="7"/>
        <v>3</v>
      </c>
    </row>
    <row r="383" spans="1:13" x14ac:dyDescent="0.2">
      <c r="A383">
        <v>382</v>
      </c>
      <c r="B383" s="83" t="s">
        <v>415</v>
      </c>
      <c r="C383" s="31" t="s">
        <v>551</v>
      </c>
      <c r="D383" s="170" t="s">
        <v>1005</v>
      </c>
      <c r="E383" s="112" t="s">
        <v>1433</v>
      </c>
      <c r="F383" s="19" t="s">
        <v>173</v>
      </c>
      <c r="G383" s="233">
        <v>11</v>
      </c>
      <c r="H383" s="20">
        <v>64.25</v>
      </c>
      <c r="I383" s="21">
        <v>706.75</v>
      </c>
      <c r="J383" s="77">
        <v>2.7029204020242613E-5</v>
      </c>
      <c r="M383" s="242">
        <f t="shared" si="7"/>
        <v>5.5</v>
      </c>
    </row>
    <row r="384" spans="1:13" ht="13.5" thickBot="1" x14ac:dyDescent="0.25">
      <c r="A384">
        <v>383</v>
      </c>
      <c r="B384" s="305" t="s">
        <v>500</v>
      </c>
      <c r="C384" s="144" t="s">
        <v>501</v>
      </c>
      <c r="D384" s="170" t="s">
        <v>1005</v>
      </c>
      <c r="E384" s="112" t="s">
        <v>1523</v>
      </c>
      <c r="F384" s="19" t="s">
        <v>26</v>
      </c>
      <c r="G384" s="233">
        <v>292.74</v>
      </c>
      <c r="H384" s="20">
        <v>2.29</v>
      </c>
      <c r="I384" s="21">
        <v>670.37</v>
      </c>
      <c r="J384" s="105">
        <v>2.5637874070109716E-5</v>
      </c>
      <c r="M384" s="242">
        <f t="shared" si="7"/>
        <v>146.37</v>
      </c>
    </row>
    <row r="385" spans="1:13" x14ac:dyDescent="0.2">
      <c r="A385">
        <v>384</v>
      </c>
      <c r="B385" s="83" t="s">
        <v>810</v>
      </c>
      <c r="C385" s="27" t="s">
        <v>995</v>
      </c>
      <c r="D385" s="170" t="s">
        <v>1005</v>
      </c>
      <c r="E385" s="112" t="s">
        <v>1554</v>
      </c>
      <c r="F385" s="19" t="s">
        <v>173</v>
      </c>
      <c r="G385" s="333">
        <v>3</v>
      </c>
      <c r="H385" s="20">
        <v>214.88</v>
      </c>
      <c r="I385" s="21">
        <v>644.64</v>
      </c>
      <c r="J385" s="77">
        <v>2.4653846593009122E-5</v>
      </c>
      <c r="M385" s="242">
        <f t="shared" si="7"/>
        <v>1.5</v>
      </c>
    </row>
    <row r="386" spans="1:13" ht="25.5" x14ac:dyDescent="0.2">
      <c r="A386">
        <v>385</v>
      </c>
      <c r="B386" s="181" t="s">
        <v>740</v>
      </c>
      <c r="C386" s="32" t="s">
        <v>547</v>
      </c>
      <c r="D386" s="171" t="s">
        <v>1005</v>
      </c>
      <c r="E386" s="172" t="s">
        <v>1483</v>
      </c>
      <c r="F386" s="30" t="s">
        <v>173</v>
      </c>
      <c r="G386" s="336">
        <v>2</v>
      </c>
      <c r="H386" s="20">
        <v>316.14</v>
      </c>
      <c r="I386" s="21">
        <v>632.28</v>
      </c>
      <c r="J386" s="79">
        <v>2.4181146258109656E-5</v>
      </c>
      <c r="M386" s="242">
        <f t="shared" si="7"/>
        <v>1</v>
      </c>
    </row>
    <row r="387" spans="1:13" x14ac:dyDescent="0.2">
      <c r="A387">
        <v>386</v>
      </c>
      <c r="B387" s="83" t="s">
        <v>776</v>
      </c>
      <c r="C387" s="31" t="s">
        <v>820</v>
      </c>
      <c r="D387" s="170" t="s">
        <v>1005</v>
      </c>
      <c r="E387" s="112" t="s">
        <v>1453</v>
      </c>
      <c r="F387" s="19" t="s">
        <v>1082</v>
      </c>
      <c r="G387" s="233">
        <v>2.2200000000000002</v>
      </c>
      <c r="H387" s="20">
        <v>275.14999999999998</v>
      </c>
      <c r="I387" s="21">
        <v>610.83000000000004</v>
      </c>
      <c r="J387" s="77">
        <v>2.3360804657495291E-5</v>
      </c>
      <c r="M387" s="242">
        <f t="shared" ref="M387:M450" si="8">$M$1*G387</f>
        <v>1.1100000000000001</v>
      </c>
    </row>
    <row r="388" spans="1:13" ht="25.5" x14ac:dyDescent="0.2">
      <c r="A388">
        <v>387</v>
      </c>
      <c r="B388" s="80" t="s">
        <v>62</v>
      </c>
      <c r="C388" s="26" t="s">
        <v>64</v>
      </c>
      <c r="D388" s="170" t="s">
        <v>1005</v>
      </c>
      <c r="E388" s="112" t="s">
        <v>1217</v>
      </c>
      <c r="F388" s="19" t="s">
        <v>1082</v>
      </c>
      <c r="G388" s="233">
        <v>36.08</v>
      </c>
      <c r="H388" s="20">
        <v>16.440000000000001</v>
      </c>
      <c r="I388" s="21">
        <v>593.16</v>
      </c>
      <c r="J388" s="78">
        <v>2.2685026751534643E-5</v>
      </c>
      <c r="M388" s="242">
        <f t="shared" si="8"/>
        <v>18.04</v>
      </c>
    </row>
    <row r="389" spans="1:13" ht="25.5" x14ac:dyDescent="0.2">
      <c r="A389">
        <v>388</v>
      </c>
      <c r="B389" s="214" t="s">
        <v>567</v>
      </c>
      <c r="C389" s="215">
        <v>200202</v>
      </c>
      <c r="D389" s="216" t="s">
        <v>1152</v>
      </c>
      <c r="E389" s="217" t="s">
        <v>1175</v>
      </c>
      <c r="F389" s="218" t="s">
        <v>173</v>
      </c>
      <c r="G389" s="331">
        <v>1</v>
      </c>
      <c r="H389" s="288">
        <v>586.6</v>
      </c>
      <c r="I389" s="289">
        <v>586.6</v>
      </c>
      <c r="J389" s="291">
        <v>2.2434143725892206E-5</v>
      </c>
      <c r="M389" s="242">
        <f t="shared" si="8"/>
        <v>0.5</v>
      </c>
    </row>
    <row r="390" spans="1:13" x14ac:dyDescent="0.2">
      <c r="A390">
        <v>389</v>
      </c>
      <c r="B390" s="296" t="s">
        <v>668</v>
      </c>
      <c r="C390" s="116" t="s">
        <v>68</v>
      </c>
      <c r="D390" s="170" t="s">
        <v>1005</v>
      </c>
      <c r="E390" s="112" t="s">
        <v>1219</v>
      </c>
      <c r="F390" s="19" t="s">
        <v>1082</v>
      </c>
      <c r="G390" s="233">
        <v>17.95</v>
      </c>
      <c r="H390" s="20">
        <v>32.5</v>
      </c>
      <c r="I390" s="21">
        <v>583.38</v>
      </c>
      <c r="J390" s="117">
        <v>2.2310996874890888E-5</v>
      </c>
      <c r="M390" s="242">
        <f t="shared" si="8"/>
        <v>8.9749999999999996</v>
      </c>
    </row>
    <row r="391" spans="1:13" x14ac:dyDescent="0.2">
      <c r="A391">
        <v>390</v>
      </c>
      <c r="B391" s="153" t="s">
        <v>413</v>
      </c>
      <c r="C391" s="135" t="s">
        <v>550</v>
      </c>
      <c r="D391" s="171" t="s">
        <v>1005</v>
      </c>
      <c r="E391" s="172" t="s">
        <v>1432</v>
      </c>
      <c r="F391" s="30" t="s">
        <v>173</v>
      </c>
      <c r="G391" s="233">
        <v>103</v>
      </c>
      <c r="H391" s="20">
        <v>5.64</v>
      </c>
      <c r="I391" s="21">
        <v>580.91999999999996</v>
      </c>
      <c r="J391" s="137">
        <v>2.2216915740274973E-5</v>
      </c>
      <c r="M391" s="242">
        <f t="shared" si="8"/>
        <v>51.5</v>
      </c>
    </row>
    <row r="392" spans="1:13" x14ac:dyDescent="0.2">
      <c r="A392">
        <v>391</v>
      </c>
      <c r="B392" s="83" t="s">
        <v>734</v>
      </c>
      <c r="C392" s="31" t="s">
        <v>705</v>
      </c>
      <c r="D392" s="170" t="s">
        <v>1005</v>
      </c>
      <c r="E392" s="112" t="s">
        <v>1477</v>
      </c>
      <c r="F392" s="19" t="s">
        <v>26</v>
      </c>
      <c r="G392" s="233">
        <v>9</v>
      </c>
      <c r="H392" s="20">
        <v>63.18</v>
      </c>
      <c r="I392" s="21">
        <v>568.62</v>
      </c>
      <c r="J392" s="77">
        <v>2.1746510067195408E-5</v>
      </c>
      <c r="M392" s="242">
        <f t="shared" si="8"/>
        <v>4.5</v>
      </c>
    </row>
    <row r="393" spans="1:13" ht="25.5" x14ac:dyDescent="0.2">
      <c r="A393">
        <v>392</v>
      </c>
      <c r="B393" s="182" t="s">
        <v>669</v>
      </c>
      <c r="C393" s="33" t="s">
        <v>579</v>
      </c>
      <c r="D393" s="170" t="s">
        <v>1005</v>
      </c>
      <c r="E393" s="112" t="s">
        <v>1293</v>
      </c>
      <c r="F393" s="19" t="s">
        <v>1082</v>
      </c>
      <c r="G393" s="233">
        <v>17.95</v>
      </c>
      <c r="H393" s="20">
        <v>31.22</v>
      </c>
      <c r="I393" s="21">
        <v>560.4</v>
      </c>
      <c r="J393" s="78">
        <v>2.1432141397869061E-5</v>
      </c>
      <c r="M393" s="242">
        <f t="shared" si="8"/>
        <v>8.9749999999999996</v>
      </c>
    </row>
    <row r="394" spans="1:13" ht="25.5" x14ac:dyDescent="0.2">
      <c r="A394">
        <v>393</v>
      </c>
      <c r="B394" s="182" t="s">
        <v>539</v>
      </c>
      <c r="C394" s="22" t="s">
        <v>125</v>
      </c>
      <c r="D394" s="170" t="s">
        <v>1005</v>
      </c>
      <c r="E394" s="112" t="s">
        <v>1268</v>
      </c>
      <c r="F394" s="19" t="s">
        <v>173</v>
      </c>
      <c r="G394" s="233">
        <v>1</v>
      </c>
      <c r="H394" s="20">
        <v>557.89</v>
      </c>
      <c r="I394" s="21">
        <v>557.89</v>
      </c>
      <c r="J394" s="78">
        <v>2.13361480450699E-5</v>
      </c>
      <c r="M394" s="242">
        <f t="shared" si="8"/>
        <v>0.5</v>
      </c>
    </row>
    <row r="395" spans="1:13" ht="25.5" x14ac:dyDescent="0.2">
      <c r="A395">
        <v>394</v>
      </c>
      <c r="B395" s="98" t="s">
        <v>540</v>
      </c>
      <c r="C395" s="25" t="s">
        <v>138</v>
      </c>
      <c r="D395" s="171" t="s">
        <v>1005</v>
      </c>
      <c r="E395" s="172" t="s">
        <v>1269</v>
      </c>
      <c r="F395" s="30" t="s">
        <v>26</v>
      </c>
      <c r="G395" s="233">
        <v>1.6</v>
      </c>
      <c r="H395" s="20">
        <v>346.94</v>
      </c>
      <c r="I395" s="21">
        <v>555.1</v>
      </c>
      <c r="J395" s="79">
        <v>2.1229446270444535E-5</v>
      </c>
      <c r="M395" s="242">
        <f t="shared" si="8"/>
        <v>0.8</v>
      </c>
    </row>
    <row r="396" spans="1:13" x14ac:dyDescent="0.2">
      <c r="A396">
        <v>395</v>
      </c>
      <c r="B396" s="83" t="s">
        <v>654</v>
      </c>
      <c r="C396" s="31" t="s">
        <v>679</v>
      </c>
      <c r="D396" s="170" t="s">
        <v>1005</v>
      </c>
      <c r="E396" s="112" t="s">
        <v>1214</v>
      </c>
      <c r="F396" s="19" t="s">
        <v>1082</v>
      </c>
      <c r="G396" s="233">
        <v>6.66</v>
      </c>
      <c r="H396" s="20">
        <v>81.739999999999995</v>
      </c>
      <c r="I396" s="21">
        <v>544.39</v>
      </c>
      <c r="J396" s="77">
        <v>2.0819849135592327E-5</v>
      </c>
      <c r="M396" s="242">
        <f t="shared" si="8"/>
        <v>3.33</v>
      </c>
    </row>
    <row r="397" spans="1:13" x14ac:dyDescent="0.2">
      <c r="A397">
        <v>396</v>
      </c>
      <c r="B397" s="83" t="s">
        <v>319</v>
      </c>
      <c r="C397" s="33" t="s">
        <v>331</v>
      </c>
      <c r="D397" s="170" t="s">
        <v>1005</v>
      </c>
      <c r="E397" s="112" t="s">
        <v>1381</v>
      </c>
      <c r="F397" s="19" t="s">
        <v>173</v>
      </c>
      <c r="G397" s="233">
        <v>3</v>
      </c>
      <c r="H397" s="20">
        <v>180.94</v>
      </c>
      <c r="I397" s="21">
        <v>542.82000000000005</v>
      </c>
      <c r="J397" s="78">
        <v>2.0759805484638271E-5</v>
      </c>
      <c r="M397" s="242">
        <f t="shared" si="8"/>
        <v>1.5</v>
      </c>
    </row>
    <row r="398" spans="1:13" x14ac:dyDescent="0.2">
      <c r="A398">
        <v>397</v>
      </c>
      <c r="B398" s="81" t="s">
        <v>213</v>
      </c>
      <c r="C398" s="33" t="s">
        <v>214</v>
      </c>
      <c r="D398" s="170" t="s">
        <v>1005</v>
      </c>
      <c r="E398" s="112" t="s">
        <v>1321</v>
      </c>
      <c r="F398" s="19" t="s">
        <v>173</v>
      </c>
      <c r="G398" s="233">
        <v>2</v>
      </c>
      <c r="H398" s="20">
        <v>266.08</v>
      </c>
      <c r="I398" s="21">
        <v>532.16</v>
      </c>
      <c r="J398" s="78">
        <v>2.0352120567969309E-5</v>
      </c>
      <c r="M398" s="242">
        <f t="shared" si="8"/>
        <v>1</v>
      </c>
    </row>
    <row r="399" spans="1:13" x14ac:dyDescent="0.2">
      <c r="A399">
        <v>398</v>
      </c>
      <c r="B399" s="83" t="s">
        <v>742</v>
      </c>
      <c r="C399" s="86" t="s">
        <v>428</v>
      </c>
      <c r="D399" s="170" t="s">
        <v>1005</v>
      </c>
      <c r="E399" s="112" t="s">
        <v>1445</v>
      </c>
      <c r="F399" s="19" t="s">
        <v>173</v>
      </c>
      <c r="G399" s="233">
        <v>8</v>
      </c>
      <c r="H399" s="20">
        <v>66.260000000000005</v>
      </c>
      <c r="I399" s="21">
        <v>530.08000000000004</v>
      </c>
      <c r="J399" s="78">
        <v>2.0272572291546101E-5</v>
      </c>
      <c r="M399" s="242">
        <f t="shared" si="8"/>
        <v>4</v>
      </c>
    </row>
    <row r="400" spans="1:13" ht="25.5" x14ac:dyDescent="0.2">
      <c r="A400">
        <v>399</v>
      </c>
      <c r="B400" s="83" t="s">
        <v>378</v>
      </c>
      <c r="C400" s="116" t="s">
        <v>416</v>
      </c>
      <c r="D400" s="170" t="s">
        <v>1005</v>
      </c>
      <c r="E400" s="112" t="s">
        <v>1412</v>
      </c>
      <c r="F400" s="19" t="s">
        <v>173</v>
      </c>
      <c r="G400" s="233">
        <v>3</v>
      </c>
      <c r="H400" s="20">
        <v>175.3</v>
      </c>
      <c r="I400" s="21">
        <v>525.9</v>
      </c>
      <c r="J400" s="117">
        <v>2.0112710851426374E-5</v>
      </c>
      <c r="M400" s="242">
        <f t="shared" si="8"/>
        <v>1.5</v>
      </c>
    </row>
    <row r="401" spans="1:13" x14ac:dyDescent="0.2">
      <c r="A401">
        <v>400</v>
      </c>
      <c r="B401" s="83" t="s">
        <v>332</v>
      </c>
      <c r="C401" s="31" t="s">
        <v>327</v>
      </c>
      <c r="D401" s="170" t="s">
        <v>1005</v>
      </c>
      <c r="E401" s="112" t="s">
        <v>1387</v>
      </c>
      <c r="F401" s="19" t="s">
        <v>173</v>
      </c>
      <c r="G401" s="233">
        <v>1</v>
      </c>
      <c r="H401" s="20">
        <v>479.6</v>
      </c>
      <c r="I401" s="21">
        <v>479.6</v>
      </c>
      <c r="J401" s="77">
        <v>1.8341996813736621E-5</v>
      </c>
      <c r="M401" s="242">
        <f t="shared" si="8"/>
        <v>0.5</v>
      </c>
    </row>
    <row r="402" spans="1:13" x14ac:dyDescent="0.2">
      <c r="A402">
        <v>401</v>
      </c>
      <c r="B402" s="98" t="s">
        <v>726</v>
      </c>
      <c r="C402" s="32" t="s">
        <v>699</v>
      </c>
      <c r="D402" s="171" t="s">
        <v>1005</v>
      </c>
      <c r="E402" s="172" t="s">
        <v>1470</v>
      </c>
      <c r="F402" s="30" t="s">
        <v>1471</v>
      </c>
      <c r="G402" s="233">
        <v>1</v>
      </c>
      <c r="H402" s="20">
        <v>479.52</v>
      </c>
      <c r="I402" s="21">
        <v>479.52</v>
      </c>
      <c r="J402" s="79">
        <v>1.8338937264643419E-5</v>
      </c>
      <c r="M402" s="242">
        <f t="shared" si="8"/>
        <v>0.5</v>
      </c>
    </row>
    <row r="403" spans="1:13" ht="25.5" x14ac:dyDescent="0.2">
      <c r="A403">
        <v>402</v>
      </c>
      <c r="B403" s="83" t="s">
        <v>663</v>
      </c>
      <c r="C403" s="31" t="s">
        <v>630</v>
      </c>
      <c r="D403" s="170" t="s">
        <v>1005</v>
      </c>
      <c r="E403" s="112" t="s">
        <v>1267</v>
      </c>
      <c r="F403" s="19" t="s">
        <v>1082</v>
      </c>
      <c r="G403" s="233">
        <v>1</v>
      </c>
      <c r="H403" s="20">
        <v>476.43</v>
      </c>
      <c r="I403" s="21">
        <v>476.43</v>
      </c>
      <c r="J403" s="77">
        <v>1.8220762180918556E-5</v>
      </c>
      <c r="M403" s="242">
        <f t="shared" si="8"/>
        <v>0.5</v>
      </c>
    </row>
    <row r="404" spans="1:13" x14ac:dyDescent="0.2">
      <c r="A404">
        <v>403</v>
      </c>
      <c r="B404" s="182" t="s">
        <v>324</v>
      </c>
      <c r="C404" s="33" t="s">
        <v>819</v>
      </c>
      <c r="D404" s="170" t="s">
        <v>1005</v>
      </c>
      <c r="E404" s="112" t="s">
        <v>1383</v>
      </c>
      <c r="F404" s="19" t="s">
        <v>173</v>
      </c>
      <c r="G404" s="233">
        <v>1</v>
      </c>
      <c r="H404" s="20">
        <v>475.16</v>
      </c>
      <c r="I404" s="21">
        <v>475.16</v>
      </c>
      <c r="J404" s="78">
        <v>1.8172191839063998E-5</v>
      </c>
      <c r="M404" s="242">
        <f t="shared" si="8"/>
        <v>0.5</v>
      </c>
    </row>
    <row r="405" spans="1:13" x14ac:dyDescent="0.2">
      <c r="A405">
        <v>404</v>
      </c>
      <c r="B405" s="181" t="s">
        <v>652</v>
      </c>
      <c r="C405" s="32" t="s">
        <v>39</v>
      </c>
      <c r="D405" s="171" t="s">
        <v>1005</v>
      </c>
      <c r="E405" s="112" t="s">
        <v>1201</v>
      </c>
      <c r="F405" s="30" t="s">
        <v>1195</v>
      </c>
      <c r="G405" s="233">
        <v>9.2200000000000006</v>
      </c>
      <c r="H405" s="20">
        <v>50.99</v>
      </c>
      <c r="I405" s="21">
        <v>470.13</v>
      </c>
      <c r="J405" s="79">
        <v>1.797982268982902E-5</v>
      </c>
      <c r="M405" s="242">
        <f t="shared" si="8"/>
        <v>4.6100000000000003</v>
      </c>
    </row>
    <row r="406" spans="1:13" x14ac:dyDescent="0.2">
      <c r="A406">
        <v>405</v>
      </c>
      <c r="B406" s="81" t="s">
        <v>169</v>
      </c>
      <c r="C406" s="31" t="s">
        <v>170</v>
      </c>
      <c r="D406" s="170" t="s">
        <v>1005</v>
      </c>
      <c r="E406" s="112" t="s">
        <v>1300</v>
      </c>
      <c r="F406" s="19" t="s">
        <v>1083</v>
      </c>
      <c r="G406" s="233">
        <v>1</v>
      </c>
      <c r="H406" s="20">
        <v>460.62</v>
      </c>
      <c r="I406" s="21">
        <v>460.62</v>
      </c>
      <c r="J406" s="77">
        <v>1.7616118791374817E-5</v>
      </c>
      <c r="M406" s="242">
        <f t="shared" si="8"/>
        <v>0.5</v>
      </c>
    </row>
    <row r="407" spans="1:13" x14ac:dyDescent="0.2">
      <c r="A407">
        <v>406</v>
      </c>
      <c r="B407" s="81" t="s">
        <v>189</v>
      </c>
      <c r="C407" s="33" t="s">
        <v>190</v>
      </c>
      <c r="D407" s="170" t="s">
        <v>1005</v>
      </c>
      <c r="E407" s="112" t="s">
        <v>1309</v>
      </c>
      <c r="F407" s="19" t="s">
        <v>1083</v>
      </c>
      <c r="G407" s="233">
        <v>1</v>
      </c>
      <c r="H407" s="20">
        <v>460.62</v>
      </c>
      <c r="I407" s="21">
        <v>460.62</v>
      </c>
      <c r="J407" s="78">
        <v>1.7616118791374817E-5</v>
      </c>
      <c r="M407" s="242">
        <f t="shared" si="8"/>
        <v>0.5</v>
      </c>
    </row>
    <row r="408" spans="1:13" x14ac:dyDescent="0.2">
      <c r="A408">
        <v>407</v>
      </c>
      <c r="B408" s="81" t="s">
        <v>223</v>
      </c>
      <c r="C408" s="33" t="s">
        <v>224</v>
      </c>
      <c r="D408" s="170" t="s">
        <v>1005</v>
      </c>
      <c r="E408" s="112" t="s">
        <v>1327</v>
      </c>
      <c r="F408" s="19" t="s">
        <v>1083</v>
      </c>
      <c r="G408" s="233">
        <v>1</v>
      </c>
      <c r="H408" s="20">
        <v>460.62</v>
      </c>
      <c r="I408" s="21">
        <v>460.62</v>
      </c>
      <c r="J408" s="78">
        <v>1.7616118791374817E-5</v>
      </c>
      <c r="M408" s="242">
        <f t="shared" si="8"/>
        <v>0.5</v>
      </c>
    </row>
    <row r="409" spans="1:13" x14ac:dyDescent="0.2">
      <c r="A409">
        <v>408</v>
      </c>
      <c r="B409" s="81" t="s">
        <v>287</v>
      </c>
      <c r="C409" s="33" t="s">
        <v>288</v>
      </c>
      <c r="D409" s="170" t="s">
        <v>1005</v>
      </c>
      <c r="E409" s="112" t="s">
        <v>1362</v>
      </c>
      <c r="F409" s="19" t="s">
        <v>1083</v>
      </c>
      <c r="G409" s="233">
        <v>1</v>
      </c>
      <c r="H409" s="20">
        <v>460.62</v>
      </c>
      <c r="I409" s="21">
        <v>460.62</v>
      </c>
      <c r="J409" s="78">
        <v>1.7616118791374817E-5</v>
      </c>
      <c r="M409" s="242">
        <f t="shared" si="8"/>
        <v>0.5</v>
      </c>
    </row>
    <row r="410" spans="1:13" x14ac:dyDescent="0.2">
      <c r="A410">
        <v>409</v>
      </c>
      <c r="B410" s="83" t="s">
        <v>333</v>
      </c>
      <c r="C410" s="33" t="s">
        <v>325</v>
      </c>
      <c r="D410" s="170" t="s">
        <v>1005</v>
      </c>
      <c r="E410" s="112" t="s">
        <v>1388</v>
      </c>
      <c r="F410" s="19" t="s">
        <v>1083</v>
      </c>
      <c r="G410" s="233">
        <v>1</v>
      </c>
      <c r="H410" s="20">
        <v>460.62</v>
      </c>
      <c r="I410" s="21">
        <v>460.62</v>
      </c>
      <c r="J410" s="78">
        <v>1.7616118791374817E-5</v>
      </c>
      <c r="M410" s="242">
        <f t="shared" si="8"/>
        <v>0.5</v>
      </c>
    </row>
    <row r="411" spans="1:13" x14ac:dyDescent="0.2">
      <c r="A411">
        <v>410</v>
      </c>
      <c r="B411" s="83" t="s">
        <v>673</v>
      </c>
      <c r="C411" s="33" t="s">
        <v>687</v>
      </c>
      <c r="D411" s="170" t="s">
        <v>1005</v>
      </c>
      <c r="E411" s="112" t="s">
        <v>1457</v>
      </c>
      <c r="F411" s="19" t="s">
        <v>1083</v>
      </c>
      <c r="G411" s="233">
        <v>1</v>
      </c>
      <c r="H411" s="20">
        <v>460.62</v>
      </c>
      <c r="I411" s="21">
        <v>460.62</v>
      </c>
      <c r="J411" s="78">
        <v>1.7616118791374817E-5</v>
      </c>
      <c r="M411" s="242">
        <f t="shared" si="8"/>
        <v>0.5</v>
      </c>
    </row>
    <row r="412" spans="1:13" x14ac:dyDescent="0.2">
      <c r="A412">
        <v>411</v>
      </c>
      <c r="B412" s="83" t="s">
        <v>732</v>
      </c>
      <c r="C412" s="33" t="s">
        <v>703</v>
      </c>
      <c r="D412" s="170" t="s">
        <v>1005</v>
      </c>
      <c r="E412" s="112" t="s">
        <v>1475</v>
      </c>
      <c r="F412" s="19" t="s">
        <v>1083</v>
      </c>
      <c r="G412" s="233">
        <v>1</v>
      </c>
      <c r="H412" s="20">
        <v>460.62</v>
      </c>
      <c r="I412" s="21">
        <v>460.62</v>
      </c>
      <c r="J412" s="78">
        <v>1.7616118791374817E-5</v>
      </c>
      <c r="M412" s="242">
        <f t="shared" si="8"/>
        <v>0.5</v>
      </c>
    </row>
    <row r="413" spans="1:13" x14ac:dyDescent="0.2">
      <c r="A413">
        <v>412</v>
      </c>
      <c r="B413" s="83" t="s">
        <v>507</v>
      </c>
      <c r="C413" s="33" t="s">
        <v>467</v>
      </c>
      <c r="D413" s="170" t="s">
        <v>1005</v>
      </c>
      <c r="E413" s="112" t="s">
        <v>1501</v>
      </c>
      <c r="F413" s="19" t="s">
        <v>1082</v>
      </c>
      <c r="G413" s="233">
        <v>3.45</v>
      </c>
      <c r="H413" s="20">
        <v>132.96</v>
      </c>
      <c r="I413" s="21">
        <v>458.71</v>
      </c>
      <c r="J413" s="78">
        <v>1.7543072056774658E-5</v>
      </c>
      <c r="M413" s="242">
        <f t="shared" si="8"/>
        <v>1.7250000000000001</v>
      </c>
    </row>
    <row r="414" spans="1:13" x14ac:dyDescent="0.2">
      <c r="A414">
        <v>413</v>
      </c>
      <c r="B414" s="83" t="s">
        <v>811</v>
      </c>
      <c r="C414" s="33" t="s">
        <v>802</v>
      </c>
      <c r="D414" s="170" t="s">
        <v>1005</v>
      </c>
      <c r="E414" s="112" t="s">
        <v>1555</v>
      </c>
      <c r="F414" s="19" t="s">
        <v>173</v>
      </c>
      <c r="G414" s="233">
        <v>2</v>
      </c>
      <c r="H414" s="20">
        <v>220.86</v>
      </c>
      <c r="I414" s="21">
        <v>441.72</v>
      </c>
      <c r="J414" s="78">
        <v>1.6893300318106215E-5</v>
      </c>
      <c r="M414" s="242">
        <f t="shared" si="8"/>
        <v>1</v>
      </c>
    </row>
    <row r="415" spans="1:13" x14ac:dyDescent="0.2">
      <c r="A415">
        <v>414</v>
      </c>
      <c r="B415" s="81" t="s">
        <v>253</v>
      </c>
      <c r="C415" s="32" t="s">
        <v>254</v>
      </c>
      <c r="D415" s="170" t="s">
        <v>1005</v>
      </c>
      <c r="E415" s="112" t="s">
        <v>1342</v>
      </c>
      <c r="F415" s="19" t="s">
        <v>173</v>
      </c>
      <c r="G415" s="233">
        <v>1</v>
      </c>
      <c r="H415" s="20">
        <v>439.05</v>
      </c>
      <c r="I415" s="21">
        <v>439.05</v>
      </c>
      <c r="J415" s="79">
        <v>1.6791187867120649E-5</v>
      </c>
      <c r="M415" s="242">
        <f t="shared" si="8"/>
        <v>0.5</v>
      </c>
    </row>
    <row r="416" spans="1:13" ht="25.5" x14ac:dyDescent="0.2">
      <c r="A416">
        <v>415</v>
      </c>
      <c r="B416" s="83" t="s">
        <v>664</v>
      </c>
      <c r="C416" s="31" t="s">
        <v>135</v>
      </c>
      <c r="D416" s="170" t="s">
        <v>1005</v>
      </c>
      <c r="E416" s="112" t="s">
        <v>1265</v>
      </c>
      <c r="F416" s="19" t="s">
        <v>1082</v>
      </c>
      <c r="G416" s="233">
        <v>1</v>
      </c>
      <c r="H416" s="20">
        <v>436.94</v>
      </c>
      <c r="I416" s="21">
        <v>436.94</v>
      </c>
      <c r="J416" s="77">
        <v>1.6710492259787489E-5</v>
      </c>
      <c r="M416" s="242">
        <f t="shared" si="8"/>
        <v>0.5</v>
      </c>
    </row>
    <row r="417" spans="1:13" x14ac:dyDescent="0.2">
      <c r="A417">
        <v>416</v>
      </c>
      <c r="B417" s="301" t="s">
        <v>183</v>
      </c>
      <c r="C417" s="33" t="s">
        <v>184</v>
      </c>
      <c r="D417" s="170" t="s">
        <v>1085</v>
      </c>
      <c r="E417" s="112" t="s">
        <v>1306</v>
      </c>
      <c r="F417" s="19" t="s">
        <v>32</v>
      </c>
      <c r="G417" s="233">
        <v>51</v>
      </c>
      <c r="H417" s="20">
        <v>8.5</v>
      </c>
      <c r="I417" s="21">
        <v>433.5</v>
      </c>
      <c r="J417" s="78">
        <v>1.6578931648779871E-5</v>
      </c>
      <c r="M417" s="242">
        <f t="shared" si="8"/>
        <v>25.5</v>
      </c>
    </row>
    <row r="418" spans="1:13" x14ac:dyDescent="0.2">
      <c r="A418">
        <v>417</v>
      </c>
      <c r="B418" s="181" t="s">
        <v>318</v>
      </c>
      <c r="C418" s="32" t="s">
        <v>329</v>
      </c>
      <c r="D418" s="171" t="s">
        <v>1005</v>
      </c>
      <c r="E418" s="172" t="s">
        <v>1380</v>
      </c>
      <c r="F418" s="30" t="s">
        <v>173</v>
      </c>
      <c r="G418" s="233">
        <v>3</v>
      </c>
      <c r="H418" s="20">
        <v>143.58000000000001</v>
      </c>
      <c r="I418" s="21">
        <v>430.74</v>
      </c>
      <c r="J418" s="79">
        <v>1.6473377205064455E-5</v>
      </c>
      <c r="M418" s="242">
        <f t="shared" si="8"/>
        <v>1.5</v>
      </c>
    </row>
    <row r="419" spans="1:13" x14ac:dyDescent="0.2">
      <c r="A419">
        <v>418</v>
      </c>
      <c r="B419" s="267" t="s">
        <v>725</v>
      </c>
      <c r="C419" s="34" t="s">
        <v>698</v>
      </c>
      <c r="D419" s="171" t="s">
        <v>1005</v>
      </c>
      <c r="E419" s="172" t="s">
        <v>1469</v>
      </c>
      <c r="F419" s="30" t="s">
        <v>173</v>
      </c>
      <c r="G419" s="233">
        <v>1</v>
      </c>
      <c r="H419" s="266">
        <v>387.95</v>
      </c>
      <c r="I419" s="213">
        <v>387.95</v>
      </c>
      <c r="J419" s="174">
        <v>1.483690088383887E-5</v>
      </c>
      <c r="M419" s="242">
        <f t="shared" si="8"/>
        <v>0.5</v>
      </c>
    </row>
    <row r="420" spans="1:13" x14ac:dyDescent="0.2">
      <c r="A420">
        <v>419</v>
      </c>
      <c r="B420" s="90" t="s">
        <v>409</v>
      </c>
      <c r="C420" s="86" t="s">
        <v>549</v>
      </c>
      <c r="D420" s="231" t="s">
        <v>1005</v>
      </c>
      <c r="E420" s="232" t="s">
        <v>1430</v>
      </c>
      <c r="F420" s="88" t="s">
        <v>173</v>
      </c>
      <c r="G420" s="233">
        <v>1</v>
      </c>
      <c r="H420" s="113">
        <v>373.14</v>
      </c>
      <c r="I420" s="234">
        <v>373.14</v>
      </c>
      <c r="J420" s="89">
        <v>1.4270501857960139E-5</v>
      </c>
      <c r="M420" s="242">
        <f t="shared" si="8"/>
        <v>0.5</v>
      </c>
    </row>
    <row r="421" spans="1:13" ht="25.5" x14ac:dyDescent="0.2">
      <c r="A421">
        <v>420</v>
      </c>
      <c r="B421" s="90" t="s">
        <v>723</v>
      </c>
      <c r="C421" s="86" t="s">
        <v>697</v>
      </c>
      <c r="D421" s="231" t="s">
        <v>1005</v>
      </c>
      <c r="E421" s="232" t="s">
        <v>1467</v>
      </c>
      <c r="F421" s="88" t="s">
        <v>173</v>
      </c>
      <c r="G421" s="233">
        <v>15</v>
      </c>
      <c r="H421" s="113">
        <v>23.93</v>
      </c>
      <c r="I421" s="234">
        <v>358.95</v>
      </c>
      <c r="J421" s="89">
        <v>1.3727814337553711E-5</v>
      </c>
      <c r="M421" s="242">
        <f t="shared" si="8"/>
        <v>7.5</v>
      </c>
    </row>
    <row r="422" spans="1:13" x14ac:dyDescent="0.2">
      <c r="A422">
        <v>421</v>
      </c>
      <c r="B422" s="145" t="s">
        <v>207</v>
      </c>
      <c r="C422" s="107" t="s">
        <v>208</v>
      </c>
      <c r="D422" s="235" t="s">
        <v>1005</v>
      </c>
      <c r="E422" s="236" t="s">
        <v>1318</v>
      </c>
      <c r="F422" s="237" t="s">
        <v>173</v>
      </c>
      <c r="G422" s="233">
        <v>2</v>
      </c>
      <c r="H422" s="239">
        <v>170.39</v>
      </c>
      <c r="I422" s="240">
        <v>340.78</v>
      </c>
      <c r="J422" s="108">
        <v>1.3032914249760562E-5</v>
      </c>
      <c r="M422" s="242">
        <f t="shared" si="8"/>
        <v>1</v>
      </c>
    </row>
    <row r="423" spans="1:13" ht="25.5" x14ac:dyDescent="0.2">
      <c r="A423">
        <v>422</v>
      </c>
      <c r="B423" s="98" t="s">
        <v>377</v>
      </c>
      <c r="C423" s="34" t="s">
        <v>410</v>
      </c>
      <c r="D423" s="170" t="s">
        <v>1005</v>
      </c>
      <c r="E423" s="112" t="s">
        <v>1411</v>
      </c>
      <c r="F423" s="19" t="s">
        <v>173</v>
      </c>
      <c r="G423" s="233">
        <v>8</v>
      </c>
      <c r="H423" s="20">
        <v>42.42</v>
      </c>
      <c r="I423" s="21">
        <v>339.36</v>
      </c>
      <c r="J423" s="174">
        <v>1.2978607253356256E-5</v>
      </c>
      <c r="M423" s="242">
        <f t="shared" si="8"/>
        <v>4</v>
      </c>
    </row>
    <row r="424" spans="1:13" x14ac:dyDescent="0.2">
      <c r="A424">
        <v>423</v>
      </c>
      <c r="B424" s="83" t="s">
        <v>805</v>
      </c>
      <c r="C424" s="31" t="s">
        <v>798</v>
      </c>
      <c r="D424" s="170" t="s">
        <v>1005</v>
      </c>
      <c r="E424" s="112" t="s">
        <v>1549</v>
      </c>
      <c r="F424" s="19" t="s">
        <v>1082</v>
      </c>
      <c r="G424" s="233">
        <v>4</v>
      </c>
      <c r="H424" s="20">
        <v>84.84</v>
      </c>
      <c r="I424" s="21">
        <v>339.36</v>
      </c>
      <c r="J424" s="77">
        <v>1.2978607253356256E-5</v>
      </c>
      <c r="M424" s="242">
        <f t="shared" si="8"/>
        <v>2</v>
      </c>
    </row>
    <row r="425" spans="1:13" x14ac:dyDescent="0.2">
      <c r="A425">
        <v>424</v>
      </c>
      <c r="B425" s="83" t="s">
        <v>662</v>
      </c>
      <c r="C425" s="32" t="s">
        <v>489</v>
      </c>
      <c r="D425" s="170" t="s">
        <v>1005</v>
      </c>
      <c r="E425" s="112" t="s">
        <v>1452</v>
      </c>
      <c r="F425" s="19" t="s">
        <v>1082</v>
      </c>
      <c r="G425" s="233">
        <v>9.43</v>
      </c>
      <c r="H425" s="20">
        <v>34.450000000000003</v>
      </c>
      <c r="I425" s="21">
        <v>324.86</v>
      </c>
      <c r="J425" s="78">
        <v>1.2424063980213676E-5</v>
      </c>
      <c r="M425" s="242">
        <f t="shared" si="8"/>
        <v>4.7149999999999999</v>
      </c>
    </row>
    <row r="426" spans="1:13" x14ac:dyDescent="0.2">
      <c r="A426">
        <v>425</v>
      </c>
      <c r="B426" s="81" t="s">
        <v>201</v>
      </c>
      <c r="C426" s="32" t="s">
        <v>202</v>
      </c>
      <c r="D426" s="170" t="s">
        <v>1005</v>
      </c>
      <c r="E426" s="112" t="s">
        <v>1315</v>
      </c>
      <c r="F426" s="19" t="s">
        <v>173</v>
      </c>
      <c r="G426" s="233">
        <v>3</v>
      </c>
      <c r="H426" s="20">
        <v>105.66</v>
      </c>
      <c r="I426" s="21">
        <v>316.98</v>
      </c>
      <c r="J426" s="78">
        <v>1.2122698394533433E-5</v>
      </c>
      <c r="M426" s="242">
        <f t="shared" si="8"/>
        <v>1.5</v>
      </c>
    </row>
    <row r="427" spans="1:13" x14ac:dyDescent="0.2">
      <c r="A427">
        <v>426</v>
      </c>
      <c r="B427" s="175" t="s">
        <v>209</v>
      </c>
      <c r="C427" s="32" t="s">
        <v>210</v>
      </c>
      <c r="D427" s="171" t="s">
        <v>1005</v>
      </c>
      <c r="E427" s="172" t="s">
        <v>1319</v>
      </c>
      <c r="F427" s="30" t="s">
        <v>173</v>
      </c>
      <c r="G427" s="233">
        <v>2</v>
      </c>
      <c r="H427" s="20">
        <v>151.34</v>
      </c>
      <c r="I427" s="21">
        <v>302.68</v>
      </c>
      <c r="J427" s="79">
        <v>1.1575803994123854E-5</v>
      </c>
      <c r="M427" s="242">
        <f t="shared" si="8"/>
        <v>1</v>
      </c>
    </row>
    <row r="428" spans="1:13" x14ac:dyDescent="0.2">
      <c r="A428">
        <v>427</v>
      </c>
      <c r="B428" s="98" t="s">
        <v>558</v>
      </c>
      <c r="C428" s="34" t="s">
        <v>985</v>
      </c>
      <c r="D428" s="171" t="s">
        <v>1005</v>
      </c>
      <c r="E428" s="172" t="s">
        <v>1437</v>
      </c>
      <c r="F428" s="30" t="s">
        <v>26</v>
      </c>
      <c r="G428" s="233">
        <v>6</v>
      </c>
      <c r="H428" s="20">
        <v>47.03</v>
      </c>
      <c r="I428" s="21">
        <v>282.18</v>
      </c>
      <c r="J428" s="174">
        <v>1.0791794538991243E-5</v>
      </c>
      <c r="M428" s="242">
        <f t="shared" si="8"/>
        <v>3</v>
      </c>
    </row>
    <row r="429" spans="1:13" x14ac:dyDescent="0.2">
      <c r="A429">
        <v>428</v>
      </c>
      <c r="B429" s="83" t="s">
        <v>731</v>
      </c>
      <c r="C429" s="31" t="s">
        <v>702</v>
      </c>
      <c r="D429" s="170" t="s">
        <v>1005</v>
      </c>
      <c r="E429" s="112" t="s">
        <v>1474</v>
      </c>
      <c r="F429" s="19" t="s">
        <v>173</v>
      </c>
      <c r="G429" s="233">
        <v>5</v>
      </c>
      <c r="H429" s="20">
        <v>56.3</v>
      </c>
      <c r="I429" s="21">
        <v>281.5</v>
      </c>
      <c r="J429" s="77">
        <v>1.0765788371699038E-5</v>
      </c>
      <c r="M429" s="242">
        <f t="shared" si="8"/>
        <v>2.5</v>
      </c>
    </row>
    <row r="430" spans="1:13" x14ac:dyDescent="0.2">
      <c r="A430">
        <v>429</v>
      </c>
      <c r="B430" s="83" t="s">
        <v>741</v>
      </c>
      <c r="C430" s="33" t="s">
        <v>553</v>
      </c>
      <c r="D430" s="170" t="s">
        <v>1005</v>
      </c>
      <c r="E430" s="112" t="s">
        <v>1435</v>
      </c>
      <c r="F430" s="19" t="s">
        <v>173</v>
      </c>
      <c r="G430" s="233">
        <v>7</v>
      </c>
      <c r="H430" s="20">
        <v>39.19</v>
      </c>
      <c r="I430" s="21">
        <v>274.33</v>
      </c>
      <c r="J430" s="78">
        <v>1.0491576284220949E-5</v>
      </c>
      <c r="M430" s="242">
        <f t="shared" si="8"/>
        <v>3.5</v>
      </c>
    </row>
    <row r="431" spans="1:13" x14ac:dyDescent="0.2">
      <c r="A431">
        <v>430</v>
      </c>
      <c r="B431" s="83" t="s">
        <v>653</v>
      </c>
      <c r="C431" s="33" t="s">
        <v>678</v>
      </c>
      <c r="D431" s="170" t="s">
        <v>1005</v>
      </c>
      <c r="E431" s="112" t="s">
        <v>1202</v>
      </c>
      <c r="F431" s="19" t="s">
        <v>1082</v>
      </c>
      <c r="G431" s="233">
        <v>30.74</v>
      </c>
      <c r="H431" s="20">
        <v>8.86</v>
      </c>
      <c r="I431" s="21">
        <v>272.36</v>
      </c>
      <c r="J431" s="78">
        <v>1.0416234887800889E-5</v>
      </c>
      <c r="M431" s="242">
        <f t="shared" si="8"/>
        <v>15.37</v>
      </c>
    </row>
    <row r="432" spans="1:13" x14ac:dyDescent="0.2">
      <c r="A432">
        <v>431</v>
      </c>
      <c r="B432" s="83" t="s">
        <v>675</v>
      </c>
      <c r="C432" s="33" t="s">
        <v>689</v>
      </c>
      <c r="D432" s="170" t="s">
        <v>1005</v>
      </c>
      <c r="E432" s="112" t="s">
        <v>1459</v>
      </c>
      <c r="F432" s="19" t="s">
        <v>173</v>
      </c>
      <c r="G432" s="233">
        <v>3</v>
      </c>
      <c r="H432" s="20">
        <v>90.5</v>
      </c>
      <c r="I432" s="21">
        <v>271.5</v>
      </c>
      <c r="J432" s="78">
        <v>1.0383344735048984E-5</v>
      </c>
      <c r="M432" s="242">
        <f t="shared" si="8"/>
        <v>1.5</v>
      </c>
    </row>
    <row r="433" spans="1:13" x14ac:dyDescent="0.2">
      <c r="A433">
        <v>432</v>
      </c>
      <c r="B433" s="98" t="s">
        <v>656</v>
      </c>
      <c r="C433" s="32" t="s">
        <v>511</v>
      </c>
      <c r="D433" s="171" t="s">
        <v>1005</v>
      </c>
      <c r="E433" s="172" t="s">
        <v>1211</v>
      </c>
      <c r="F433" s="30" t="s">
        <v>1082</v>
      </c>
      <c r="G433" s="233">
        <v>30.74</v>
      </c>
      <c r="H433" s="20">
        <v>8.68</v>
      </c>
      <c r="I433" s="21">
        <v>266.82</v>
      </c>
      <c r="J433" s="79">
        <v>1.0204361113096759E-5</v>
      </c>
      <c r="M433" s="242">
        <f t="shared" si="8"/>
        <v>15.37</v>
      </c>
    </row>
    <row r="434" spans="1:13" x14ac:dyDescent="0.2">
      <c r="A434">
        <v>433</v>
      </c>
      <c r="B434" s="81" t="s">
        <v>167</v>
      </c>
      <c r="C434" s="31" t="s">
        <v>168</v>
      </c>
      <c r="D434" s="170" t="s">
        <v>1085</v>
      </c>
      <c r="E434" s="112" t="s">
        <v>1299</v>
      </c>
      <c r="F434" s="19" t="s">
        <v>838</v>
      </c>
      <c r="G434" s="233">
        <v>40</v>
      </c>
      <c r="H434" s="20">
        <v>6.22</v>
      </c>
      <c r="I434" s="21">
        <v>248.8</v>
      </c>
      <c r="J434" s="77">
        <v>9.51519767985336E-6</v>
      </c>
      <c r="M434" s="242">
        <f t="shared" si="8"/>
        <v>20</v>
      </c>
    </row>
    <row r="435" spans="1:13" x14ac:dyDescent="0.2">
      <c r="A435">
        <v>434</v>
      </c>
      <c r="B435" s="182" t="s">
        <v>362</v>
      </c>
      <c r="C435" s="33" t="s">
        <v>544</v>
      </c>
      <c r="D435" s="170" t="s">
        <v>1005</v>
      </c>
      <c r="E435" s="112" t="s">
        <v>1403</v>
      </c>
      <c r="F435" s="19" t="s">
        <v>173</v>
      </c>
      <c r="G435" s="233">
        <v>1</v>
      </c>
      <c r="H435" s="20">
        <v>231.43</v>
      </c>
      <c r="I435" s="21">
        <v>231.43</v>
      </c>
      <c r="J435" s="78">
        <v>8.8508930829922147E-6</v>
      </c>
      <c r="M435" s="242">
        <f t="shared" si="8"/>
        <v>0.5</v>
      </c>
    </row>
    <row r="436" spans="1:13" x14ac:dyDescent="0.2">
      <c r="A436">
        <v>435</v>
      </c>
      <c r="B436" s="84" t="s">
        <v>161</v>
      </c>
      <c r="C436" s="32" t="s">
        <v>162</v>
      </c>
      <c r="D436" s="171" t="s">
        <v>1005</v>
      </c>
      <c r="E436" s="172" t="s">
        <v>1296</v>
      </c>
      <c r="F436" s="30" t="s">
        <v>26</v>
      </c>
      <c r="G436" s="233">
        <v>10</v>
      </c>
      <c r="H436" s="20">
        <v>23</v>
      </c>
      <c r="I436" s="21">
        <v>230</v>
      </c>
      <c r="J436" s="79">
        <v>8.796203642951257E-6</v>
      </c>
      <c r="M436" s="242">
        <f t="shared" si="8"/>
        <v>5</v>
      </c>
    </row>
    <row r="437" spans="1:13" ht="25.5" x14ac:dyDescent="0.2">
      <c r="A437">
        <v>436</v>
      </c>
      <c r="B437" s="98" t="s">
        <v>118</v>
      </c>
      <c r="C437" s="315">
        <v>95574</v>
      </c>
      <c r="D437" s="171" t="s">
        <v>1151</v>
      </c>
      <c r="E437" s="172" t="s">
        <v>1252</v>
      </c>
      <c r="F437" s="30" t="s">
        <v>173</v>
      </c>
      <c r="G437" s="233">
        <v>6</v>
      </c>
      <c r="H437" s="20">
        <v>37.119999999999997</v>
      </c>
      <c r="I437" s="21">
        <v>222.72</v>
      </c>
      <c r="J437" s="174">
        <v>8.5177846754700182E-6</v>
      </c>
      <c r="M437" s="242">
        <f t="shared" si="8"/>
        <v>3</v>
      </c>
    </row>
    <row r="438" spans="1:13" x14ac:dyDescent="0.2">
      <c r="A438">
        <v>437</v>
      </c>
      <c r="B438" s="175" t="s">
        <v>211</v>
      </c>
      <c r="C438" s="34" t="s">
        <v>212</v>
      </c>
      <c r="D438" s="171" t="s">
        <v>1005</v>
      </c>
      <c r="E438" s="172" t="s">
        <v>1320</v>
      </c>
      <c r="F438" s="30" t="s">
        <v>173</v>
      </c>
      <c r="G438" s="233">
        <v>2</v>
      </c>
      <c r="H438" s="20">
        <v>111.05</v>
      </c>
      <c r="I438" s="21">
        <v>222.1</v>
      </c>
      <c r="J438" s="174">
        <v>8.4940731699977134E-6</v>
      </c>
      <c r="M438" s="242">
        <f t="shared" si="8"/>
        <v>1</v>
      </c>
    </row>
    <row r="439" spans="1:13" ht="25.5" x14ac:dyDescent="0.2">
      <c r="A439">
        <v>438</v>
      </c>
      <c r="B439" s="83" t="s">
        <v>722</v>
      </c>
      <c r="C439" s="31" t="s">
        <v>696</v>
      </c>
      <c r="D439" s="170" t="s">
        <v>1005</v>
      </c>
      <c r="E439" s="112" t="s">
        <v>1466</v>
      </c>
      <c r="F439" s="19" t="s">
        <v>173</v>
      </c>
      <c r="G439" s="233">
        <v>4</v>
      </c>
      <c r="H439" s="20">
        <v>53.88</v>
      </c>
      <c r="I439" s="21">
        <v>215.52</v>
      </c>
      <c r="J439" s="77">
        <v>8.2424252570819781E-6</v>
      </c>
      <c r="M439" s="242">
        <f t="shared" si="8"/>
        <v>2</v>
      </c>
    </row>
    <row r="440" spans="1:13" x14ac:dyDescent="0.2">
      <c r="A440">
        <v>439</v>
      </c>
      <c r="B440" s="81" t="s">
        <v>285</v>
      </c>
      <c r="C440" s="33" t="s">
        <v>286</v>
      </c>
      <c r="D440" s="170" t="s">
        <v>1005</v>
      </c>
      <c r="E440" s="112" t="s">
        <v>1361</v>
      </c>
      <c r="F440" s="19" t="s">
        <v>173</v>
      </c>
      <c r="G440" s="233">
        <v>20</v>
      </c>
      <c r="H440" s="20">
        <v>10.58</v>
      </c>
      <c r="I440" s="21">
        <v>211.6</v>
      </c>
      <c r="J440" s="78">
        <v>8.0925073515151562E-6</v>
      </c>
      <c r="M440" s="242">
        <f t="shared" si="8"/>
        <v>10</v>
      </c>
    </row>
    <row r="441" spans="1:13" x14ac:dyDescent="0.2">
      <c r="A441">
        <v>440</v>
      </c>
      <c r="B441" s="181" t="s">
        <v>677</v>
      </c>
      <c r="C441" s="32" t="s">
        <v>691</v>
      </c>
      <c r="D441" s="171" t="s">
        <v>1005</v>
      </c>
      <c r="E441" s="172" t="s">
        <v>1461</v>
      </c>
      <c r="F441" s="30" t="s">
        <v>173</v>
      </c>
      <c r="G441" s="233">
        <v>3</v>
      </c>
      <c r="H441" s="20">
        <v>67.180000000000007</v>
      </c>
      <c r="I441" s="21">
        <v>201.54</v>
      </c>
      <c r="J441" s="79">
        <v>7.7077690530452006E-6</v>
      </c>
      <c r="M441" s="242">
        <f t="shared" si="8"/>
        <v>1.5</v>
      </c>
    </row>
    <row r="442" spans="1:13" ht="25.5" x14ac:dyDescent="0.2">
      <c r="A442">
        <v>441</v>
      </c>
      <c r="B442" s="267" t="s">
        <v>738</v>
      </c>
      <c r="C442" s="268" t="s">
        <v>709</v>
      </c>
      <c r="D442" s="223" t="s">
        <v>1005</v>
      </c>
      <c r="E442" s="224" t="s">
        <v>1481</v>
      </c>
      <c r="F442" s="225" t="s">
        <v>173</v>
      </c>
      <c r="G442" s="226">
        <v>1</v>
      </c>
      <c r="H442" s="227">
        <v>197.27</v>
      </c>
      <c r="I442" s="228">
        <v>197.27</v>
      </c>
      <c r="J442" s="229">
        <v>7.5444656201956288E-6</v>
      </c>
      <c r="M442" s="242">
        <f t="shared" si="8"/>
        <v>0.5</v>
      </c>
    </row>
    <row r="443" spans="1:13" x14ac:dyDescent="0.2">
      <c r="A443">
        <v>442</v>
      </c>
      <c r="B443" s="90" t="s">
        <v>349</v>
      </c>
      <c r="C443" s="86" t="s">
        <v>543</v>
      </c>
      <c r="D443" s="231" t="s">
        <v>1005</v>
      </c>
      <c r="E443" s="232" t="s">
        <v>1396</v>
      </c>
      <c r="F443" s="88" t="s">
        <v>26</v>
      </c>
      <c r="G443" s="233">
        <v>4</v>
      </c>
      <c r="H443" s="113">
        <v>47.78</v>
      </c>
      <c r="I443" s="234">
        <v>191.12</v>
      </c>
      <c r="J443" s="89">
        <v>7.3092627836558447E-6</v>
      </c>
      <c r="M443" s="242">
        <f t="shared" si="8"/>
        <v>2</v>
      </c>
    </row>
    <row r="444" spans="1:13" ht="26.25" thickBot="1" x14ac:dyDescent="0.25">
      <c r="A444">
        <v>443</v>
      </c>
      <c r="B444" s="269" t="s">
        <v>727</v>
      </c>
      <c r="C444" s="141" t="s">
        <v>700</v>
      </c>
      <c r="D444" s="270" t="s">
        <v>1005</v>
      </c>
      <c r="E444" s="271" t="s">
        <v>1472</v>
      </c>
      <c r="F444" s="272" t="s">
        <v>173</v>
      </c>
      <c r="G444" s="273">
        <v>1</v>
      </c>
      <c r="H444" s="274">
        <v>178.25</v>
      </c>
      <c r="I444" s="275">
        <v>178.25</v>
      </c>
      <c r="J444" s="114">
        <v>6.8170578232872241E-6</v>
      </c>
      <c r="M444" s="242">
        <f t="shared" si="8"/>
        <v>0.5</v>
      </c>
    </row>
    <row r="445" spans="1:13" x14ac:dyDescent="0.2">
      <c r="A445">
        <v>444</v>
      </c>
      <c r="B445" s="80" t="s">
        <v>52</v>
      </c>
      <c r="C445" s="18" t="s">
        <v>53</v>
      </c>
      <c r="D445" s="170" t="s">
        <v>1005</v>
      </c>
      <c r="E445" s="112" t="s">
        <v>1211</v>
      </c>
      <c r="F445" s="19" t="s">
        <v>1082</v>
      </c>
      <c r="G445" s="233">
        <v>20</v>
      </c>
      <c r="H445" s="20">
        <v>8.68</v>
      </c>
      <c r="I445" s="21">
        <v>173.6</v>
      </c>
      <c r="J445" s="77">
        <v>6.6392215322449489E-6</v>
      </c>
      <c r="M445" s="242">
        <f t="shared" si="8"/>
        <v>10</v>
      </c>
    </row>
    <row r="446" spans="1:13" ht="25.5" x14ac:dyDescent="0.2">
      <c r="A446">
        <v>445</v>
      </c>
      <c r="B446" s="83" t="s">
        <v>739</v>
      </c>
      <c r="C446" s="32" t="s">
        <v>710</v>
      </c>
      <c r="D446" s="170" t="s">
        <v>1005</v>
      </c>
      <c r="E446" s="112" t="s">
        <v>1482</v>
      </c>
      <c r="F446" s="19" t="s">
        <v>173</v>
      </c>
      <c r="G446" s="233">
        <v>1</v>
      </c>
      <c r="H446" s="20">
        <v>167.22</v>
      </c>
      <c r="I446" s="21">
        <v>167.22</v>
      </c>
      <c r="J446" s="78">
        <v>6.3952224920622138E-6</v>
      </c>
      <c r="M446" s="242">
        <f t="shared" si="8"/>
        <v>0.5</v>
      </c>
    </row>
    <row r="447" spans="1:13" x14ac:dyDescent="0.2">
      <c r="A447">
        <v>446</v>
      </c>
      <c r="B447" s="83" t="s">
        <v>735</v>
      </c>
      <c r="C447" s="33" t="s">
        <v>706</v>
      </c>
      <c r="D447" s="170" t="s">
        <v>1005</v>
      </c>
      <c r="E447" s="112" t="s">
        <v>1478</v>
      </c>
      <c r="F447" s="19" t="s">
        <v>173</v>
      </c>
      <c r="G447" s="233">
        <v>5</v>
      </c>
      <c r="H447" s="20">
        <v>32.950000000000003</v>
      </c>
      <c r="I447" s="21">
        <v>164.75</v>
      </c>
      <c r="J447" s="78">
        <v>6.3007589138096502E-6</v>
      </c>
      <c r="M447" s="242">
        <f t="shared" si="8"/>
        <v>2.5</v>
      </c>
    </row>
    <row r="448" spans="1:13" ht="25.5" x14ac:dyDescent="0.2">
      <c r="A448">
        <v>447</v>
      </c>
      <c r="B448" s="83" t="s">
        <v>807</v>
      </c>
      <c r="C448" s="27" t="s">
        <v>799</v>
      </c>
      <c r="D448" s="170" t="s">
        <v>1085</v>
      </c>
      <c r="E448" s="112" t="s">
        <v>1551</v>
      </c>
      <c r="F448" s="19" t="s">
        <v>26</v>
      </c>
      <c r="G448" s="233">
        <v>2</v>
      </c>
      <c r="H448" s="20">
        <v>79.61</v>
      </c>
      <c r="I448" s="21">
        <v>159.22</v>
      </c>
      <c r="J448" s="77">
        <v>6.0892675827421701E-6</v>
      </c>
      <c r="M448" s="242">
        <f t="shared" si="8"/>
        <v>1</v>
      </c>
    </row>
    <row r="449" spans="1:13" ht="25.5" x14ac:dyDescent="0.2">
      <c r="A449">
        <v>448</v>
      </c>
      <c r="B449" s="81" t="s">
        <v>279</v>
      </c>
      <c r="C449" s="33" t="s">
        <v>1003</v>
      </c>
      <c r="D449" s="170" t="s">
        <v>1005</v>
      </c>
      <c r="E449" s="112" t="s">
        <v>1354</v>
      </c>
      <c r="F449" s="19" t="s">
        <v>830</v>
      </c>
      <c r="G449" s="233">
        <v>20</v>
      </c>
      <c r="H449" s="20">
        <v>7.45</v>
      </c>
      <c r="I449" s="21">
        <v>149</v>
      </c>
      <c r="J449" s="78">
        <v>5.6984101860858144E-6</v>
      </c>
      <c r="M449" s="242">
        <f t="shared" si="8"/>
        <v>10</v>
      </c>
    </row>
    <row r="450" spans="1:13" x14ac:dyDescent="0.2">
      <c r="A450">
        <v>449</v>
      </c>
      <c r="B450" s="83" t="s">
        <v>730</v>
      </c>
      <c r="C450" s="33" t="s">
        <v>385</v>
      </c>
      <c r="D450" s="170" t="s">
        <v>1005</v>
      </c>
      <c r="E450" s="112" t="s">
        <v>1427</v>
      </c>
      <c r="F450" s="19" t="s">
        <v>173</v>
      </c>
      <c r="G450" s="233">
        <v>2</v>
      </c>
      <c r="H450" s="20">
        <v>72.59</v>
      </c>
      <c r="I450" s="21">
        <v>145.18</v>
      </c>
      <c r="J450" s="78">
        <v>5.5523167168854936E-6</v>
      </c>
      <c r="M450" s="242">
        <f t="shared" si="8"/>
        <v>1</v>
      </c>
    </row>
    <row r="451" spans="1:13" x14ac:dyDescent="0.2">
      <c r="A451">
        <v>450</v>
      </c>
      <c r="B451" s="83" t="s">
        <v>751</v>
      </c>
      <c r="C451" s="33" t="s">
        <v>599</v>
      </c>
      <c r="D451" s="170" t="s">
        <v>1005</v>
      </c>
      <c r="E451" s="112" t="s">
        <v>1508</v>
      </c>
      <c r="F451" s="19" t="s">
        <v>26</v>
      </c>
      <c r="G451" s="233">
        <v>1.02</v>
      </c>
      <c r="H451" s="20">
        <v>141.16</v>
      </c>
      <c r="I451" s="21">
        <v>143.97999999999999</v>
      </c>
      <c r="J451" s="78">
        <v>5.5064234804874869E-6</v>
      </c>
      <c r="M451" s="242">
        <f t="shared" ref="M451:M498" si="9">$M$1*G451</f>
        <v>0.51</v>
      </c>
    </row>
    <row r="452" spans="1:13" x14ac:dyDescent="0.2">
      <c r="A452">
        <v>451</v>
      </c>
      <c r="B452" s="81" t="s">
        <v>163</v>
      </c>
      <c r="C452" s="33" t="s">
        <v>164</v>
      </c>
      <c r="D452" s="170" t="s">
        <v>1005</v>
      </c>
      <c r="E452" s="112" t="s">
        <v>1297</v>
      </c>
      <c r="F452" s="19" t="s">
        <v>26</v>
      </c>
      <c r="G452" s="233">
        <v>10</v>
      </c>
      <c r="H452" s="20">
        <v>12</v>
      </c>
      <c r="I452" s="21">
        <v>120</v>
      </c>
      <c r="J452" s="78">
        <v>4.5893236398006563E-6</v>
      </c>
      <c r="M452" s="242">
        <f t="shared" si="9"/>
        <v>5</v>
      </c>
    </row>
    <row r="453" spans="1:13" x14ac:dyDescent="0.2">
      <c r="A453">
        <v>452</v>
      </c>
      <c r="B453" s="83" t="s">
        <v>509</v>
      </c>
      <c r="C453" s="33" t="s">
        <v>457</v>
      </c>
      <c r="D453" s="170" t="s">
        <v>1005</v>
      </c>
      <c r="E453" s="112" t="s">
        <v>1496</v>
      </c>
      <c r="F453" s="19" t="s">
        <v>1082</v>
      </c>
      <c r="G453" s="233">
        <v>3.45</v>
      </c>
      <c r="H453" s="20">
        <v>32.5</v>
      </c>
      <c r="I453" s="21">
        <v>112.13</v>
      </c>
      <c r="J453" s="78">
        <v>4.2883404977570627E-6</v>
      </c>
      <c r="M453" s="242">
        <f t="shared" si="9"/>
        <v>1.7250000000000001</v>
      </c>
    </row>
    <row r="454" spans="1:13" x14ac:dyDescent="0.2">
      <c r="A454">
        <v>453</v>
      </c>
      <c r="B454" s="81" t="s">
        <v>273</v>
      </c>
      <c r="C454" s="33" t="s">
        <v>274</v>
      </c>
      <c r="D454" s="170" t="s">
        <v>1005</v>
      </c>
      <c r="E454" s="112" t="s">
        <v>1352</v>
      </c>
      <c r="F454" s="19" t="s">
        <v>173</v>
      </c>
      <c r="G454" s="233">
        <v>8</v>
      </c>
      <c r="H454" s="20">
        <v>13.95</v>
      </c>
      <c r="I454" s="21">
        <v>111.6</v>
      </c>
      <c r="J454" s="78">
        <v>4.2680709850146096E-6</v>
      </c>
      <c r="M454" s="242">
        <f t="shared" si="9"/>
        <v>4</v>
      </c>
    </row>
    <row r="455" spans="1:13" ht="25.5" x14ac:dyDescent="0.2">
      <c r="A455">
        <v>454</v>
      </c>
      <c r="B455" s="83" t="s">
        <v>322</v>
      </c>
      <c r="C455" s="33" t="s">
        <v>321</v>
      </c>
      <c r="D455" s="170" t="s">
        <v>1085</v>
      </c>
      <c r="E455" s="112" t="s">
        <v>1382</v>
      </c>
      <c r="F455" s="19" t="s">
        <v>5</v>
      </c>
      <c r="G455" s="233">
        <v>1</v>
      </c>
      <c r="H455" s="20">
        <v>103.82</v>
      </c>
      <c r="I455" s="21">
        <v>103.82</v>
      </c>
      <c r="J455" s="78">
        <v>3.9705298357008675E-6</v>
      </c>
      <c r="M455" s="242">
        <f t="shared" si="9"/>
        <v>0.5</v>
      </c>
    </row>
    <row r="456" spans="1:13" x14ac:dyDescent="0.2">
      <c r="A456">
        <v>455</v>
      </c>
      <c r="B456" s="80" t="s">
        <v>70</v>
      </c>
      <c r="C456" s="26" t="s">
        <v>73</v>
      </c>
      <c r="D456" s="170" t="s">
        <v>1005</v>
      </c>
      <c r="E456" s="112" t="s">
        <v>1221</v>
      </c>
      <c r="F456" s="19" t="s">
        <v>173</v>
      </c>
      <c r="G456" s="233">
        <v>1</v>
      </c>
      <c r="H456" s="20">
        <v>95.49</v>
      </c>
      <c r="I456" s="21">
        <v>95.49</v>
      </c>
      <c r="J456" s="78">
        <v>3.6519542863713718E-6</v>
      </c>
      <c r="M456" s="242">
        <f t="shared" si="9"/>
        <v>0.5</v>
      </c>
    </row>
    <row r="457" spans="1:13" ht="25.5" x14ac:dyDescent="0.2">
      <c r="A457">
        <v>456</v>
      </c>
      <c r="B457" s="83" t="s">
        <v>474</v>
      </c>
      <c r="C457" s="33" t="s">
        <v>475</v>
      </c>
      <c r="D457" s="170" t="s">
        <v>1005</v>
      </c>
      <c r="E457" s="112" t="s">
        <v>1506</v>
      </c>
      <c r="F457" s="19" t="s">
        <v>26</v>
      </c>
      <c r="G457" s="233">
        <v>0.9</v>
      </c>
      <c r="H457" s="20">
        <v>104.87</v>
      </c>
      <c r="I457" s="21">
        <v>94.38</v>
      </c>
      <c r="J457" s="78">
        <v>3.6095030427032158E-6</v>
      </c>
      <c r="M457" s="242">
        <f t="shared" si="9"/>
        <v>0.45</v>
      </c>
    </row>
    <row r="458" spans="1:13" x14ac:dyDescent="0.2">
      <c r="A458">
        <v>457</v>
      </c>
      <c r="B458" s="83" t="s">
        <v>655</v>
      </c>
      <c r="C458" s="31" t="s">
        <v>680</v>
      </c>
      <c r="D458" s="170" t="s">
        <v>1005</v>
      </c>
      <c r="E458" s="112" t="s">
        <v>1448</v>
      </c>
      <c r="F458" s="19" t="s">
        <v>1082</v>
      </c>
      <c r="G458" s="233">
        <v>30.74</v>
      </c>
      <c r="H458" s="20">
        <v>2.8</v>
      </c>
      <c r="I458" s="21">
        <v>86.07</v>
      </c>
      <c r="J458" s="77">
        <v>3.2916923806470202E-6</v>
      </c>
      <c r="M458" s="242">
        <f t="shared" si="9"/>
        <v>15.37</v>
      </c>
    </row>
    <row r="459" spans="1:13" x14ac:dyDescent="0.2">
      <c r="A459">
        <v>458</v>
      </c>
      <c r="B459" s="83" t="s">
        <v>736</v>
      </c>
      <c r="C459" s="31" t="s">
        <v>707</v>
      </c>
      <c r="D459" s="170" t="s">
        <v>1005</v>
      </c>
      <c r="E459" s="112" t="s">
        <v>1479</v>
      </c>
      <c r="F459" s="19" t="s">
        <v>173</v>
      </c>
      <c r="G459" s="233">
        <v>1</v>
      </c>
      <c r="H459" s="20">
        <v>28.22</v>
      </c>
      <c r="I459" s="21">
        <v>28.22</v>
      </c>
      <c r="J459" s="77">
        <v>1.0792559426264542E-6</v>
      </c>
      <c r="M459" s="242">
        <f t="shared" si="9"/>
        <v>0.5</v>
      </c>
    </row>
    <row r="460" spans="1:13" x14ac:dyDescent="0.2">
      <c r="A460">
        <v>459</v>
      </c>
      <c r="B460" s="81" t="s">
        <v>217</v>
      </c>
      <c r="C460" s="33">
        <v>100215</v>
      </c>
      <c r="D460" s="170" t="s">
        <v>1152</v>
      </c>
      <c r="E460" s="112" t="s">
        <v>1154</v>
      </c>
      <c r="F460" s="19" t="s">
        <v>1323</v>
      </c>
      <c r="G460" s="233">
        <v>2</v>
      </c>
      <c r="H460" s="20">
        <v>4.12</v>
      </c>
      <c r="I460" s="21">
        <v>8.24</v>
      </c>
      <c r="J460" s="78">
        <v>3.1513355659964504E-7</v>
      </c>
      <c r="M460" s="242">
        <f t="shared" si="9"/>
        <v>1</v>
      </c>
    </row>
    <row r="461" spans="1:13" ht="25.5" x14ac:dyDescent="0.2">
      <c r="A461">
        <v>460</v>
      </c>
      <c r="B461" s="214" t="s">
        <v>569</v>
      </c>
      <c r="C461" s="215">
        <v>200321</v>
      </c>
      <c r="D461" s="216" t="s">
        <v>1152</v>
      </c>
      <c r="E461" s="217" t="s">
        <v>1177</v>
      </c>
      <c r="F461" s="218" t="s">
        <v>173</v>
      </c>
      <c r="G461" s="331"/>
      <c r="H461" s="288">
        <v>1682.96</v>
      </c>
      <c r="I461" s="289">
        <v>0</v>
      </c>
      <c r="J461" s="291">
        <v>0</v>
      </c>
      <c r="M461" s="242">
        <f t="shared" si="9"/>
        <v>0</v>
      </c>
    </row>
    <row r="462" spans="1:13" ht="25.5" x14ac:dyDescent="0.2">
      <c r="A462">
        <v>461</v>
      </c>
      <c r="B462" s="286" t="s">
        <v>1035</v>
      </c>
      <c r="C462" s="284" t="s">
        <v>1042</v>
      </c>
      <c r="D462" s="216">
        <v>1</v>
      </c>
      <c r="E462" s="217" t="s">
        <v>1168</v>
      </c>
      <c r="F462" s="218" t="s">
        <v>1082</v>
      </c>
      <c r="G462" s="292">
        <v>209.89</v>
      </c>
      <c r="H462" s="288">
        <v>0</v>
      </c>
      <c r="I462" s="289">
        <v>0</v>
      </c>
      <c r="J462" s="291">
        <v>0</v>
      </c>
      <c r="M462" s="242">
        <f t="shared" si="9"/>
        <v>104.94499999999999</v>
      </c>
    </row>
    <row r="463" spans="1:13" ht="25.5" x14ac:dyDescent="0.2">
      <c r="A463">
        <v>462</v>
      </c>
      <c r="B463" s="286" t="s">
        <v>1036</v>
      </c>
      <c r="C463" s="284" t="s">
        <v>1043</v>
      </c>
      <c r="D463" s="216">
        <v>1</v>
      </c>
      <c r="E463" s="217" t="s">
        <v>1169</v>
      </c>
      <c r="F463" s="218" t="s">
        <v>1082</v>
      </c>
      <c r="G463" s="292">
        <v>240.84</v>
      </c>
      <c r="H463" s="288">
        <v>0</v>
      </c>
      <c r="I463" s="289">
        <v>0</v>
      </c>
      <c r="J463" s="291">
        <v>0</v>
      </c>
      <c r="M463" s="242">
        <f t="shared" si="9"/>
        <v>120.42</v>
      </c>
    </row>
    <row r="464" spans="1:13" ht="25.5" x14ac:dyDescent="0.2">
      <c r="A464">
        <v>463</v>
      </c>
      <c r="B464" s="286" t="s">
        <v>1037</v>
      </c>
      <c r="C464" s="284" t="s">
        <v>1044</v>
      </c>
      <c r="D464" s="216">
        <v>1</v>
      </c>
      <c r="E464" s="217" t="s">
        <v>1170</v>
      </c>
      <c r="F464" s="218" t="s">
        <v>1082</v>
      </c>
      <c r="G464" s="292">
        <v>526.73</v>
      </c>
      <c r="H464" s="288">
        <v>0</v>
      </c>
      <c r="I464" s="289">
        <v>0</v>
      </c>
      <c r="J464" s="291">
        <v>0</v>
      </c>
      <c r="M464" s="242">
        <f t="shared" si="9"/>
        <v>263.36500000000001</v>
      </c>
    </row>
    <row r="465" spans="1:13" x14ac:dyDescent="0.2">
      <c r="A465">
        <v>464</v>
      </c>
      <c r="B465" s="214" t="s">
        <v>99</v>
      </c>
      <c r="C465" s="284" t="s">
        <v>100</v>
      </c>
      <c r="D465" s="216" t="s">
        <v>1005</v>
      </c>
      <c r="E465" s="217" t="s">
        <v>1242</v>
      </c>
      <c r="F465" s="218" t="s">
        <v>1082</v>
      </c>
      <c r="G465" s="279"/>
      <c r="H465" s="288">
        <v>9.18</v>
      </c>
      <c r="I465" s="289">
        <v>0</v>
      </c>
      <c r="J465" s="291">
        <v>0</v>
      </c>
      <c r="M465" s="242">
        <f t="shared" si="9"/>
        <v>0</v>
      </c>
    </row>
    <row r="466" spans="1:13" x14ac:dyDescent="0.2">
      <c r="A466">
        <v>465</v>
      </c>
      <c r="B466" s="83" t="s">
        <v>289</v>
      </c>
      <c r="C466" s="32" t="s">
        <v>68</v>
      </c>
      <c r="D466" s="171" t="s">
        <v>1005</v>
      </c>
      <c r="E466" s="172" t="s">
        <v>1219</v>
      </c>
      <c r="F466" s="30" t="s">
        <v>1082</v>
      </c>
      <c r="G466" s="233">
        <v>0</v>
      </c>
      <c r="H466" s="20">
        <v>32.5</v>
      </c>
      <c r="I466" s="21">
        <v>0</v>
      </c>
      <c r="J466" s="79">
        <v>0</v>
      </c>
      <c r="M466" s="242">
        <f t="shared" si="9"/>
        <v>0</v>
      </c>
    </row>
    <row r="467" spans="1:13" x14ac:dyDescent="0.2">
      <c r="A467">
        <v>466</v>
      </c>
      <c r="B467" s="83" t="s">
        <v>290</v>
      </c>
      <c r="C467" s="31" t="s">
        <v>66</v>
      </c>
      <c r="D467" s="170" t="s">
        <v>1005</v>
      </c>
      <c r="E467" s="112" t="s">
        <v>1218</v>
      </c>
      <c r="F467" s="19" t="s">
        <v>1082</v>
      </c>
      <c r="G467" s="233">
        <v>0</v>
      </c>
      <c r="H467" s="20">
        <v>12.46</v>
      </c>
      <c r="I467" s="21">
        <v>0</v>
      </c>
      <c r="J467" s="77">
        <v>0</v>
      </c>
      <c r="M467" s="242">
        <f t="shared" si="9"/>
        <v>0</v>
      </c>
    </row>
    <row r="468" spans="1:13" ht="25.5" x14ac:dyDescent="0.2">
      <c r="A468">
        <v>467</v>
      </c>
      <c r="B468" s="83" t="s">
        <v>291</v>
      </c>
      <c r="C468" s="26" t="s">
        <v>292</v>
      </c>
      <c r="D468" s="170" t="s">
        <v>1005</v>
      </c>
      <c r="E468" s="112" t="s">
        <v>1294</v>
      </c>
      <c r="F468" s="19" t="s">
        <v>1082</v>
      </c>
      <c r="G468" s="233">
        <v>0</v>
      </c>
      <c r="H468" s="20">
        <v>25.03</v>
      </c>
      <c r="I468" s="21">
        <v>0</v>
      </c>
      <c r="J468" s="78">
        <v>0</v>
      </c>
      <c r="M468" s="242">
        <f t="shared" si="9"/>
        <v>0</v>
      </c>
    </row>
    <row r="469" spans="1:13" x14ac:dyDescent="0.2">
      <c r="A469">
        <v>468</v>
      </c>
      <c r="B469" s="83" t="s">
        <v>293</v>
      </c>
      <c r="C469" s="33" t="s">
        <v>100</v>
      </c>
      <c r="D469" s="170" t="s">
        <v>1005</v>
      </c>
      <c r="E469" s="112" t="s">
        <v>1242</v>
      </c>
      <c r="F469" s="19" t="s">
        <v>1082</v>
      </c>
      <c r="G469" s="233">
        <v>0</v>
      </c>
      <c r="H469" s="20">
        <v>9.18</v>
      </c>
      <c r="I469" s="21">
        <v>0</v>
      </c>
      <c r="J469" s="78">
        <v>0</v>
      </c>
      <c r="M469" s="242">
        <f t="shared" si="9"/>
        <v>0</v>
      </c>
    </row>
    <row r="470" spans="1:13" x14ac:dyDescent="0.2">
      <c r="A470">
        <v>469</v>
      </c>
      <c r="B470" s="83" t="s">
        <v>294</v>
      </c>
      <c r="C470" s="33" t="s">
        <v>295</v>
      </c>
      <c r="D470" s="170" t="s">
        <v>1005</v>
      </c>
      <c r="E470" s="112" t="s">
        <v>1363</v>
      </c>
      <c r="F470" s="19" t="s">
        <v>1082</v>
      </c>
      <c r="G470" s="233">
        <v>0</v>
      </c>
      <c r="H470" s="20">
        <v>27.68</v>
      </c>
      <c r="I470" s="21">
        <v>0</v>
      </c>
      <c r="J470" s="78">
        <v>0</v>
      </c>
      <c r="M470" s="242">
        <f t="shared" si="9"/>
        <v>0</v>
      </c>
    </row>
    <row r="471" spans="1:13" x14ac:dyDescent="0.2">
      <c r="A471">
        <v>470</v>
      </c>
      <c r="B471" s="76" t="s">
        <v>639</v>
      </c>
      <c r="C471" s="33" t="s">
        <v>1067</v>
      </c>
      <c r="D471" s="170">
        <v>1</v>
      </c>
      <c r="E471" s="112" t="s">
        <v>1075</v>
      </c>
      <c r="F471" s="19" t="s">
        <v>173</v>
      </c>
      <c r="G471" s="233">
        <v>2</v>
      </c>
      <c r="H471" s="20">
        <v>0</v>
      </c>
      <c r="I471" s="21">
        <v>0</v>
      </c>
      <c r="J471" s="142">
        <v>0</v>
      </c>
      <c r="M471" s="242">
        <f t="shared" si="9"/>
        <v>1</v>
      </c>
    </row>
    <row r="472" spans="1:13" x14ac:dyDescent="0.2">
      <c r="A472">
        <v>471</v>
      </c>
      <c r="B472" s="214" t="s">
        <v>826</v>
      </c>
      <c r="C472" s="284" t="s">
        <v>1074</v>
      </c>
      <c r="D472" s="216">
        <v>1</v>
      </c>
      <c r="E472" s="217" t="s">
        <v>1077</v>
      </c>
      <c r="F472" s="218" t="s">
        <v>173</v>
      </c>
      <c r="G472" s="292">
        <v>6</v>
      </c>
      <c r="H472" s="288">
        <v>0</v>
      </c>
      <c r="I472" s="289">
        <v>0</v>
      </c>
      <c r="J472" s="291">
        <v>0</v>
      </c>
      <c r="M472" s="242">
        <f t="shared" si="9"/>
        <v>3</v>
      </c>
    </row>
    <row r="473" spans="1:13" x14ac:dyDescent="0.2">
      <c r="A473">
        <v>472</v>
      </c>
      <c r="B473" s="214" t="s">
        <v>1070</v>
      </c>
      <c r="C473" s="284" t="s">
        <v>1074</v>
      </c>
      <c r="D473" s="216">
        <v>1</v>
      </c>
      <c r="E473" s="217" t="s">
        <v>1078</v>
      </c>
      <c r="F473" s="218" t="s">
        <v>173</v>
      </c>
      <c r="G473" s="292">
        <v>3</v>
      </c>
      <c r="H473" s="288">
        <v>0</v>
      </c>
      <c r="I473" s="289">
        <v>0</v>
      </c>
      <c r="J473" s="291">
        <v>0</v>
      </c>
      <c r="M473" s="242">
        <f t="shared" si="9"/>
        <v>1.5</v>
      </c>
    </row>
    <row r="474" spans="1:13" x14ac:dyDescent="0.2">
      <c r="A474">
        <v>473</v>
      </c>
      <c r="B474" s="214" t="s">
        <v>1071</v>
      </c>
      <c r="C474" s="265" t="s">
        <v>1074</v>
      </c>
      <c r="D474" s="216">
        <v>1</v>
      </c>
      <c r="E474" s="217" t="s">
        <v>1079</v>
      </c>
      <c r="F474" s="218" t="s">
        <v>173</v>
      </c>
      <c r="G474" s="292">
        <v>3</v>
      </c>
      <c r="H474" s="288">
        <v>0</v>
      </c>
      <c r="I474" s="289">
        <v>0</v>
      </c>
      <c r="J474" s="241">
        <v>0</v>
      </c>
      <c r="M474" s="242">
        <f t="shared" si="9"/>
        <v>1.5</v>
      </c>
    </row>
    <row r="475" spans="1:13" x14ac:dyDescent="0.2">
      <c r="A475">
        <v>474</v>
      </c>
      <c r="B475" s="214" t="s">
        <v>1072</v>
      </c>
      <c r="C475" s="284" t="s">
        <v>1074</v>
      </c>
      <c r="D475" s="216">
        <v>1</v>
      </c>
      <c r="E475" s="217" t="s">
        <v>1080</v>
      </c>
      <c r="F475" s="218" t="s">
        <v>173</v>
      </c>
      <c r="G475" s="292">
        <v>3</v>
      </c>
      <c r="H475" s="288">
        <v>0</v>
      </c>
      <c r="I475" s="289">
        <v>0</v>
      </c>
      <c r="J475" s="291">
        <v>0</v>
      </c>
      <c r="M475" s="242">
        <f t="shared" si="9"/>
        <v>1.5</v>
      </c>
    </row>
    <row r="476" spans="1:13" ht="25.5" x14ac:dyDescent="0.2">
      <c r="A476">
        <v>475</v>
      </c>
      <c r="B476" s="214" t="s">
        <v>1073</v>
      </c>
      <c r="C476" s="284" t="s">
        <v>1074</v>
      </c>
      <c r="D476" s="216">
        <v>1</v>
      </c>
      <c r="E476" s="217" t="s">
        <v>1081</v>
      </c>
      <c r="F476" s="218" t="s">
        <v>1083</v>
      </c>
      <c r="G476" s="292">
        <v>1</v>
      </c>
      <c r="H476" s="288">
        <v>0</v>
      </c>
      <c r="I476" s="289">
        <v>0</v>
      </c>
      <c r="J476" s="291">
        <v>0</v>
      </c>
      <c r="M476" s="242">
        <f t="shared" si="9"/>
        <v>0.5</v>
      </c>
    </row>
    <row r="477" spans="1:13" x14ac:dyDescent="0.2">
      <c r="A477">
        <v>476</v>
      </c>
      <c r="B477" s="83" t="s">
        <v>320</v>
      </c>
      <c r="C477" s="32" t="s">
        <v>640</v>
      </c>
      <c r="D477" s="170">
        <v>1</v>
      </c>
      <c r="E477" s="112" t="s">
        <v>1171</v>
      </c>
      <c r="F477" s="19" t="s">
        <v>1171</v>
      </c>
      <c r="G477" s="233">
        <v>1</v>
      </c>
      <c r="H477" s="20">
        <v>0</v>
      </c>
      <c r="I477" s="21">
        <v>0</v>
      </c>
      <c r="J477" s="79">
        <v>0</v>
      </c>
      <c r="M477" s="242">
        <f t="shared" si="9"/>
        <v>0.5</v>
      </c>
    </row>
    <row r="478" spans="1:13" x14ac:dyDescent="0.2">
      <c r="A478">
        <v>477</v>
      </c>
      <c r="B478" s="83" t="s">
        <v>717</v>
      </c>
      <c r="C478" s="33">
        <v>83641</v>
      </c>
      <c r="D478" s="170">
        <v>1</v>
      </c>
      <c r="E478" s="112" t="s">
        <v>1171</v>
      </c>
      <c r="F478" s="19" t="s">
        <v>1171</v>
      </c>
      <c r="G478" s="233">
        <v>3</v>
      </c>
      <c r="H478" s="20">
        <v>0</v>
      </c>
      <c r="I478" s="21">
        <v>0</v>
      </c>
      <c r="J478" s="78">
        <v>0</v>
      </c>
      <c r="M478" s="242">
        <f t="shared" si="9"/>
        <v>1.5</v>
      </c>
    </row>
    <row r="479" spans="1:13" x14ac:dyDescent="0.2">
      <c r="A479">
        <v>478</v>
      </c>
      <c r="B479" s="83" t="s">
        <v>728</v>
      </c>
      <c r="C479" s="33">
        <v>83372</v>
      </c>
      <c r="D479" s="170">
        <v>1</v>
      </c>
      <c r="E479" s="112" t="s">
        <v>1171</v>
      </c>
      <c r="F479" s="19" t="s">
        <v>1171</v>
      </c>
      <c r="G479" s="233">
        <v>3</v>
      </c>
      <c r="H479" s="20">
        <v>0</v>
      </c>
      <c r="I479" s="21">
        <v>0</v>
      </c>
      <c r="J479" s="78">
        <v>0</v>
      </c>
      <c r="M479" s="242">
        <f t="shared" si="9"/>
        <v>1.5</v>
      </c>
    </row>
    <row r="480" spans="1:13" x14ac:dyDescent="0.2">
      <c r="A480">
        <v>479</v>
      </c>
      <c r="B480" s="109" t="s">
        <v>433</v>
      </c>
      <c r="C480" s="32" t="s">
        <v>434</v>
      </c>
      <c r="D480" s="170" t="s">
        <v>1005</v>
      </c>
      <c r="E480" s="112" t="s">
        <v>859</v>
      </c>
      <c r="F480" s="19" t="s">
        <v>1082</v>
      </c>
      <c r="G480" s="88"/>
      <c r="H480" s="20">
        <v>13.52</v>
      </c>
      <c r="I480" s="21">
        <v>0</v>
      </c>
      <c r="J480" s="79">
        <v>0</v>
      </c>
      <c r="M480" s="242">
        <f t="shared" si="9"/>
        <v>0</v>
      </c>
    </row>
    <row r="481" spans="1:13" x14ac:dyDescent="0.2">
      <c r="A481">
        <v>480</v>
      </c>
      <c r="B481" s="82" t="s">
        <v>435</v>
      </c>
      <c r="C481" s="33" t="s">
        <v>436</v>
      </c>
      <c r="D481" s="170" t="s">
        <v>1005</v>
      </c>
      <c r="E481" s="112" t="s">
        <v>1487</v>
      </c>
      <c r="F481" s="19" t="s">
        <v>1082</v>
      </c>
      <c r="G481" s="88"/>
      <c r="H481" s="20">
        <v>46.73</v>
      </c>
      <c r="I481" s="21">
        <v>0</v>
      </c>
      <c r="J481" s="78">
        <v>0</v>
      </c>
      <c r="M481" s="242">
        <f t="shared" si="9"/>
        <v>0</v>
      </c>
    </row>
    <row r="482" spans="1:13" x14ac:dyDescent="0.2">
      <c r="A482">
        <v>481</v>
      </c>
      <c r="B482" s="109" t="s">
        <v>445</v>
      </c>
      <c r="C482" s="33" t="s">
        <v>446</v>
      </c>
      <c r="D482" s="170" t="s">
        <v>1005</v>
      </c>
      <c r="E482" s="112" t="s">
        <v>1491</v>
      </c>
      <c r="F482" s="19" t="s">
        <v>1082</v>
      </c>
      <c r="G482" s="233">
        <v>0</v>
      </c>
      <c r="H482" s="20">
        <v>13.04</v>
      </c>
      <c r="I482" s="21">
        <v>0</v>
      </c>
      <c r="J482" s="78">
        <v>0</v>
      </c>
      <c r="M482" s="242">
        <f t="shared" si="9"/>
        <v>0</v>
      </c>
    </row>
    <row r="483" spans="1:13" x14ac:dyDescent="0.2">
      <c r="A483">
        <v>482</v>
      </c>
      <c r="B483" s="109" t="s">
        <v>447</v>
      </c>
      <c r="C483" s="32" t="s">
        <v>448</v>
      </c>
      <c r="D483" s="170" t="s">
        <v>1005</v>
      </c>
      <c r="E483" s="112" t="s">
        <v>859</v>
      </c>
      <c r="F483" s="19" t="s">
        <v>1082</v>
      </c>
      <c r="G483" s="233">
        <v>0</v>
      </c>
      <c r="H483" s="20">
        <v>7.26</v>
      </c>
      <c r="I483" s="21">
        <v>0</v>
      </c>
      <c r="J483" s="79">
        <v>0</v>
      </c>
      <c r="M483" s="242">
        <f t="shared" si="9"/>
        <v>0</v>
      </c>
    </row>
    <row r="484" spans="1:13" x14ac:dyDescent="0.2">
      <c r="A484">
        <v>483</v>
      </c>
      <c r="B484" s="109" t="s">
        <v>449</v>
      </c>
      <c r="C484" s="31" t="s">
        <v>450</v>
      </c>
      <c r="D484" s="170" t="s">
        <v>1005</v>
      </c>
      <c r="E484" s="112" t="s">
        <v>1488</v>
      </c>
      <c r="F484" s="19" t="s">
        <v>1082</v>
      </c>
      <c r="G484" s="233">
        <v>0</v>
      </c>
      <c r="H484" s="20">
        <v>38.08</v>
      </c>
      <c r="I484" s="21">
        <v>0</v>
      </c>
      <c r="J484" s="77">
        <v>0</v>
      </c>
      <c r="M484" s="242">
        <f t="shared" si="9"/>
        <v>0</v>
      </c>
    </row>
    <row r="485" spans="1:13" x14ac:dyDescent="0.2">
      <c r="A485">
        <v>484</v>
      </c>
      <c r="B485" s="111" t="s">
        <v>451</v>
      </c>
      <c r="C485" s="33" t="s">
        <v>452</v>
      </c>
      <c r="D485" s="170" t="s">
        <v>1005</v>
      </c>
      <c r="E485" s="112" t="s">
        <v>860</v>
      </c>
      <c r="F485" s="19" t="s">
        <v>1082</v>
      </c>
      <c r="G485" s="233">
        <v>0</v>
      </c>
      <c r="H485" s="20">
        <v>29.03</v>
      </c>
      <c r="I485" s="21">
        <v>0</v>
      </c>
      <c r="J485" s="78">
        <v>0</v>
      </c>
      <c r="M485" s="242">
        <f t="shared" si="9"/>
        <v>0</v>
      </c>
    </row>
    <row r="486" spans="1:13" ht="38.25" x14ac:dyDescent="0.2">
      <c r="A486">
        <v>485</v>
      </c>
      <c r="B486" s="307" t="s">
        <v>478</v>
      </c>
      <c r="C486" s="283" t="s">
        <v>862</v>
      </c>
      <c r="D486" s="216" t="s">
        <v>1085</v>
      </c>
      <c r="E486" s="217" t="s">
        <v>1510</v>
      </c>
      <c r="F486" s="218" t="s">
        <v>26</v>
      </c>
      <c r="G486" s="292"/>
      <c r="H486" s="288">
        <v>41.14</v>
      </c>
      <c r="I486" s="289">
        <v>0</v>
      </c>
      <c r="J486" s="291">
        <v>0</v>
      </c>
      <c r="M486" s="242">
        <f t="shared" si="9"/>
        <v>0</v>
      </c>
    </row>
    <row r="487" spans="1:13" x14ac:dyDescent="0.2">
      <c r="A487">
        <v>486</v>
      </c>
      <c r="B487" s="182" t="s">
        <v>495</v>
      </c>
      <c r="C487" s="33" t="s">
        <v>295</v>
      </c>
      <c r="D487" s="170" t="s">
        <v>1005</v>
      </c>
      <c r="E487" s="112" t="s">
        <v>1363</v>
      </c>
      <c r="F487" s="19" t="s">
        <v>1082</v>
      </c>
      <c r="G487" s="233">
        <v>0</v>
      </c>
      <c r="H487" s="20">
        <v>27.68</v>
      </c>
      <c r="I487" s="21">
        <v>0</v>
      </c>
      <c r="J487" s="78">
        <v>0</v>
      </c>
      <c r="M487" s="242">
        <f t="shared" si="9"/>
        <v>0</v>
      </c>
    </row>
    <row r="488" spans="1:13" x14ac:dyDescent="0.2">
      <c r="A488">
        <v>487</v>
      </c>
      <c r="B488" s="182" t="s">
        <v>538</v>
      </c>
      <c r="C488" s="91" t="s">
        <v>496</v>
      </c>
      <c r="D488" s="170" t="s">
        <v>1005</v>
      </c>
      <c r="E488" s="112" t="s">
        <v>1520</v>
      </c>
      <c r="F488" s="19" t="s">
        <v>1082</v>
      </c>
      <c r="G488" s="233">
        <v>0</v>
      </c>
      <c r="H488" s="20">
        <v>26.38</v>
      </c>
      <c r="I488" s="21">
        <v>0</v>
      </c>
      <c r="J488" s="183">
        <v>0</v>
      </c>
      <c r="M488" s="242">
        <f t="shared" si="9"/>
        <v>0</v>
      </c>
    </row>
    <row r="489" spans="1:13" ht="25.5" x14ac:dyDescent="0.2">
      <c r="A489">
        <v>488</v>
      </c>
      <c r="B489" s="83" t="s">
        <v>498</v>
      </c>
      <c r="C489" s="31" t="s">
        <v>499</v>
      </c>
      <c r="D489" s="170" t="s">
        <v>1005</v>
      </c>
      <c r="E489" s="112" t="s">
        <v>1522</v>
      </c>
      <c r="F489" s="19" t="s">
        <v>1082</v>
      </c>
      <c r="G489" s="233">
        <v>0</v>
      </c>
      <c r="H489" s="20">
        <v>22.4</v>
      </c>
      <c r="I489" s="21">
        <v>0</v>
      </c>
      <c r="J489" s="77">
        <v>0</v>
      </c>
      <c r="M489" s="242">
        <f t="shared" si="9"/>
        <v>0</v>
      </c>
    </row>
    <row r="490" spans="1:13" x14ac:dyDescent="0.2">
      <c r="A490">
        <v>489</v>
      </c>
      <c r="B490" s="83" t="s">
        <v>505</v>
      </c>
      <c r="C490" s="33" t="s">
        <v>501</v>
      </c>
      <c r="D490" s="170" t="s">
        <v>1005</v>
      </c>
      <c r="E490" s="112" t="s">
        <v>1523</v>
      </c>
      <c r="F490" s="19" t="s">
        <v>26</v>
      </c>
      <c r="G490" s="233">
        <v>0</v>
      </c>
      <c r="H490" s="20">
        <v>2.29</v>
      </c>
      <c r="I490" s="21">
        <v>0</v>
      </c>
      <c r="J490" s="78">
        <v>0</v>
      </c>
      <c r="M490" s="242">
        <f t="shared" si="9"/>
        <v>0</v>
      </c>
    </row>
    <row r="491" spans="1:13" x14ac:dyDescent="0.2">
      <c r="A491">
        <v>490</v>
      </c>
      <c r="B491" s="83" t="s">
        <v>1088</v>
      </c>
      <c r="C491" s="33"/>
      <c r="D491" s="170">
        <v>1</v>
      </c>
      <c r="E491" s="112" t="s">
        <v>1171</v>
      </c>
      <c r="F491" s="19" t="s">
        <v>1171</v>
      </c>
      <c r="G491" s="233">
        <v>0</v>
      </c>
      <c r="H491" s="20">
        <v>0</v>
      </c>
      <c r="I491" s="21">
        <v>0</v>
      </c>
      <c r="J491" s="78">
        <v>0</v>
      </c>
      <c r="M491" s="242">
        <f t="shared" si="9"/>
        <v>0</v>
      </c>
    </row>
    <row r="492" spans="1:13" x14ac:dyDescent="0.2">
      <c r="A492">
        <v>491</v>
      </c>
      <c r="B492" s="83" t="s">
        <v>1089</v>
      </c>
      <c r="C492" s="33"/>
      <c r="D492" s="170">
        <v>1</v>
      </c>
      <c r="E492" s="112" t="s">
        <v>1171</v>
      </c>
      <c r="F492" s="19" t="s">
        <v>1171</v>
      </c>
      <c r="G492" s="233">
        <v>0</v>
      </c>
      <c r="H492" s="20">
        <v>0</v>
      </c>
      <c r="I492" s="21">
        <v>0</v>
      </c>
      <c r="J492" s="78">
        <v>0</v>
      </c>
      <c r="M492" s="242">
        <f t="shared" si="9"/>
        <v>0</v>
      </c>
    </row>
    <row r="493" spans="1:13" x14ac:dyDescent="0.2">
      <c r="A493">
        <v>492</v>
      </c>
      <c r="B493" s="83" t="s">
        <v>617</v>
      </c>
      <c r="C493" s="26" t="s">
        <v>95</v>
      </c>
      <c r="D493" s="170" t="s">
        <v>1005</v>
      </c>
      <c r="E493" s="112" t="s">
        <v>1237</v>
      </c>
      <c r="F493" s="19" t="s">
        <v>1082</v>
      </c>
      <c r="G493" s="233">
        <v>0</v>
      </c>
      <c r="H493" s="20">
        <v>69.84</v>
      </c>
      <c r="I493" s="21">
        <v>0</v>
      </c>
      <c r="J493" s="78">
        <v>0</v>
      </c>
      <c r="M493" s="242">
        <f t="shared" si="9"/>
        <v>0</v>
      </c>
    </row>
    <row r="494" spans="1:13" ht="25.5" x14ac:dyDescent="0.2">
      <c r="A494">
        <v>493</v>
      </c>
      <c r="B494" s="83" t="s">
        <v>628</v>
      </c>
      <c r="C494" s="33" t="s">
        <v>519</v>
      </c>
      <c r="D494" s="170" t="s">
        <v>1005</v>
      </c>
      <c r="E494" s="112" t="s">
        <v>1556</v>
      </c>
      <c r="F494" s="19" t="s">
        <v>1082</v>
      </c>
      <c r="G494" s="233">
        <v>0</v>
      </c>
      <c r="H494" s="20">
        <v>123.91</v>
      </c>
      <c r="I494" s="21">
        <v>0</v>
      </c>
      <c r="J494" s="78">
        <v>0</v>
      </c>
      <c r="M494" s="242">
        <f t="shared" si="9"/>
        <v>0</v>
      </c>
    </row>
    <row r="495" spans="1:13" x14ac:dyDescent="0.2">
      <c r="A495">
        <v>494</v>
      </c>
      <c r="B495" s="83" t="s">
        <v>618</v>
      </c>
      <c r="C495" s="33" t="s">
        <v>81</v>
      </c>
      <c r="D495" s="170" t="s">
        <v>1005</v>
      </c>
      <c r="E495" s="112" t="s">
        <v>1557</v>
      </c>
      <c r="F495" s="19" t="s">
        <v>1195</v>
      </c>
      <c r="G495" s="233">
        <v>0</v>
      </c>
      <c r="H495" s="20">
        <v>425.97</v>
      </c>
      <c r="I495" s="21">
        <v>0</v>
      </c>
      <c r="J495" s="78">
        <v>0</v>
      </c>
      <c r="M495" s="242">
        <f t="shared" si="9"/>
        <v>0</v>
      </c>
    </row>
    <row r="496" spans="1:13" x14ac:dyDescent="0.2">
      <c r="A496">
        <v>495</v>
      </c>
      <c r="B496" s="83" t="s">
        <v>619</v>
      </c>
      <c r="C496" s="32" t="s">
        <v>520</v>
      </c>
      <c r="D496" s="170" t="s">
        <v>1005</v>
      </c>
      <c r="E496" s="112" t="s">
        <v>1449</v>
      </c>
      <c r="F496" s="19" t="s">
        <v>1082</v>
      </c>
      <c r="G496" s="233">
        <v>0</v>
      </c>
      <c r="H496" s="20">
        <v>13.02</v>
      </c>
      <c r="I496" s="21">
        <v>0</v>
      </c>
      <c r="J496" s="79">
        <v>0</v>
      </c>
      <c r="M496" s="242">
        <f t="shared" si="9"/>
        <v>0</v>
      </c>
    </row>
    <row r="497" spans="1:13" x14ac:dyDescent="0.2">
      <c r="A497">
        <v>496</v>
      </c>
      <c r="B497" s="83" t="s">
        <v>620</v>
      </c>
      <c r="C497" s="32" t="s">
        <v>455</v>
      </c>
      <c r="D497" s="170" t="s">
        <v>1005</v>
      </c>
      <c r="E497" s="112" t="s">
        <v>1558</v>
      </c>
      <c r="F497" s="19" t="s">
        <v>1082</v>
      </c>
      <c r="G497" s="233">
        <v>0</v>
      </c>
      <c r="H497" s="20">
        <v>34.6</v>
      </c>
      <c r="I497" s="21">
        <v>0</v>
      </c>
      <c r="J497" s="79">
        <v>0</v>
      </c>
      <c r="M497" s="242">
        <f t="shared" si="9"/>
        <v>0</v>
      </c>
    </row>
    <row r="498" spans="1:13" ht="25.5" x14ac:dyDescent="0.2">
      <c r="A498">
        <v>497</v>
      </c>
      <c r="B498" s="175" t="s">
        <v>625</v>
      </c>
      <c r="C498" s="34" t="s">
        <v>523</v>
      </c>
      <c r="D498" s="171" t="s">
        <v>1005</v>
      </c>
      <c r="E498" s="172" t="s">
        <v>1563</v>
      </c>
      <c r="F498" s="30" t="s">
        <v>1082</v>
      </c>
      <c r="G498" s="233">
        <v>0</v>
      </c>
      <c r="H498" s="20">
        <v>207.02</v>
      </c>
      <c r="I498" s="213">
        <v>0</v>
      </c>
      <c r="J498" s="174">
        <v>0</v>
      </c>
      <c r="M498" s="242">
        <f t="shared" si="9"/>
        <v>0</v>
      </c>
    </row>
  </sheetData>
  <autoFilter ref="B1:J498" xr:uid="{00000000-0009-0000-0000-000003000000}">
    <sortState xmlns:xlrd2="http://schemas.microsoft.com/office/spreadsheetml/2017/richdata2" ref="B2:J498">
      <sortCondition descending="1" ref="I2:I498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A1:E33"/>
  <sheetViews>
    <sheetView topLeftCell="C1" zoomScaleNormal="100" zoomScaleSheetLayoutView="90" workbookViewId="0">
      <selection activeCell="C23" sqref="C23"/>
    </sheetView>
  </sheetViews>
  <sheetFormatPr defaultColWidth="9.140625" defaultRowHeight="14.25" x14ac:dyDescent="0.2"/>
  <cols>
    <col min="1" max="1" width="14" style="517" customWidth="1"/>
    <col min="2" max="2" width="79.28515625" style="122" customWidth="1"/>
    <col min="3" max="4" width="25.85546875" style="573" customWidth="1"/>
    <col min="5" max="5" width="21.7109375" style="576" customWidth="1"/>
    <col min="6" max="16384" width="9.140625" style="122"/>
  </cols>
  <sheetData>
    <row r="1" spans="1:5" ht="30.75" customHeight="1" x14ac:dyDescent="0.2">
      <c r="A1" s="664"/>
      <c r="B1" s="665"/>
      <c r="C1" s="665"/>
      <c r="D1" s="665"/>
      <c r="E1" s="665"/>
    </row>
    <row r="2" spans="1:5" ht="12.75" x14ac:dyDescent="0.2">
      <c r="A2" s="664"/>
      <c r="B2" s="640"/>
      <c r="C2" s="640"/>
      <c r="D2" s="640"/>
      <c r="E2" s="640"/>
    </row>
    <row r="3" spans="1:5" ht="9.9499999999999993" customHeight="1" x14ac:dyDescent="0.2">
      <c r="A3" s="664"/>
      <c r="B3" s="640"/>
      <c r="C3" s="640"/>
      <c r="D3" s="640"/>
      <c r="E3" s="640"/>
    </row>
    <row r="4" spans="1:5" ht="18" x14ac:dyDescent="0.2">
      <c r="A4" s="664"/>
      <c r="B4" s="642"/>
      <c r="C4" s="642"/>
      <c r="D4" s="642"/>
      <c r="E4" s="642"/>
    </row>
    <row r="5" spans="1:5" ht="12" customHeight="1" thickBot="1" x14ac:dyDescent="0.25">
      <c r="A5" s="664"/>
      <c r="B5" s="568"/>
      <c r="C5" s="569"/>
      <c r="D5" s="569"/>
      <c r="E5" s="569"/>
    </row>
    <row r="6" spans="1:5" s="123" customFormat="1" ht="40.5" customHeight="1" x14ac:dyDescent="0.2">
      <c r="A6" s="577" t="s">
        <v>2</v>
      </c>
      <c r="B6" s="578" t="str">
        <f>Orçamento!D5</f>
        <v>REFORMA E ADEQUAÇÃO NO POSTO DE FISCALIZAÇÃO DA SECRETARIA DE DESENVOLVIMENTO URBANO E HABITAÇÃO</v>
      </c>
      <c r="C6" s="579"/>
      <c r="D6" s="579"/>
      <c r="E6" s="580"/>
    </row>
    <row r="7" spans="1:5" s="123" customFormat="1" ht="7.5" customHeight="1" x14ac:dyDescent="0.2">
      <c r="A7" s="581"/>
      <c r="B7" s="8"/>
      <c r="C7" s="11"/>
      <c r="D7" s="11"/>
      <c r="E7" s="582"/>
    </row>
    <row r="8" spans="1:5" s="123" customFormat="1" ht="18" customHeight="1" x14ac:dyDescent="0.2">
      <c r="A8" s="662" t="str">
        <f>'Cronograma Semanal'!A9</f>
        <v>Tipo de Intervenção:  REFORMA E ADEQUAÇÃO</v>
      </c>
      <c r="B8" s="663"/>
      <c r="C8" s="583"/>
      <c r="D8" s="583"/>
      <c r="E8" s="584"/>
    </row>
    <row r="9" spans="1:5" s="123" customFormat="1" ht="7.5" customHeight="1" x14ac:dyDescent="0.2">
      <c r="A9" s="581"/>
      <c r="B9" s="8"/>
      <c r="C9" s="585"/>
      <c r="D9" s="585"/>
      <c r="E9" s="586"/>
    </row>
    <row r="10" spans="1:5" s="123" customFormat="1" ht="18" customHeight="1" x14ac:dyDescent="0.2">
      <c r="A10" s="581" t="s">
        <v>6</v>
      </c>
      <c r="B10" s="587" t="str">
        <f>Orçamento!D9</f>
        <v>RUA EUGENIO SILVA, 65 - CIDADE SAÚDE - ITAPEVI - SP - CEP: 06694-140</v>
      </c>
      <c r="C10" s="583" t="str">
        <f>Orçamento!F9</f>
        <v xml:space="preserve"> Investimento:</v>
      </c>
      <c r="D10" s="583"/>
      <c r="E10" s="588" t="e">
        <f>Orçamento!H9</f>
        <v>#VALUE!</v>
      </c>
    </row>
    <row r="11" spans="1:5" s="123" customFormat="1" ht="7.5" customHeight="1" x14ac:dyDescent="0.2">
      <c r="A11" s="581"/>
      <c r="B11" s="8"/>
      <c r="C11" s="585"/>
      <c r="D11" s="585"/>
      <c r="E11" s="586"/>
    </row>
    <row r="12" spans="1:5" s="123" customFormat="1" ht="18" customHeight="1" x14ac:dyDescent="0.2">
      <c r="A12" s="581" t="s">
        <v>8</v>
      </c>
      <c r="B12" s="13" t="str">
        <f>Orçamento!D11</f>
        <v>SIURB EDIF JUL/22 ; SINAPI SET/22 ; CDHU 187</v>
      </c>
      <c r="C12" s="583"/>
      <c r="D12" s="583"/>
      <c r="E12" s="589"/>
    </row>
    <row r="13" spans="1:5" ht="7.5" customHeight="1" thickBot="1" x14ac:dyDescent="0.25">
      <c r="A13" s="590"/>
      <c r="B13" s="591"/>
      <c r="C13" s="591"/>
      <c r="D13" s="591"/>
      <c r="E13" s="592"/>
    </row>
    <row r="14" spans="1:5" ht="18" customHeight="1" thickBot="1" x14ac:dyDescent="0.25">
      <c r="A14" s="658"/>
      <c r="B14" s="658"/>
      <c r="C14" s="658"/>
      <c r="D14" s="658"/>
      <c r="E14" s="658"/>
    </row>
    <row r="15" spans="1:5" s="570" customFormat="1" ht="39.950000000000003" customHeight="1" x14ac:dyDescent="0.2">
      <c r="A15" s="593" t="s">
        <v>9</v>
      </c>
      <c r="B15" s="93" t="s">
        <v>11</v>
      </c>
      <c r="C15" s="594" t="s">
        <v>1672</v>
      </c>
      <c r="D15" s="594" t="s">
        <v>1703</v>
      </c>
      <c r="E15" s="595" t="s">
        <v>14</v>
      </c>
    </row>
    <row r="16" spans="1:5" s="125" customFormat="1" ht="19.5" customHeight="1" x14ac:dyDescent="0.2">
      <c r="A16" s="596">
        <f>Orçamento!$A$14</f>
        <v>1</v>
      </c>
      <c r="B16" s="597" t="str">
        <f>VLOOKUP(A16,Orçamento!$A$14:$I$64,4,FALSE)</f>
        <v>ADMINISTRAÇÃO</v>
      </c>
      <c r="C16" s="598">
        <f>VLOOKUP(B16,Orçamento!$D$14:$I$64,2,FALSE)</f>
        <v>0</v>
      </c>
      <c r="D16" s="599" t="e">
        <f>C16*(1+Orçamento!$E$67)</f>
        <v>#VALUE!</v>
      </c>
      <c r="E16" s="600" t="e">
        <f>VLOOKUP(B16,Orçamento!$D$14:$I75,6,FALSE)</f>
        <v>#DIV/0!</v>
      </c>
    </row>
    <row r="17" spans="1:5" s="125" customFormat="1" ht="19.5" customHeight="1" x14ac:dyDescent="0.2">
      <c r="A17" s="596">
        <f>Orçamento!$A$20</f>
        <v>2</v>
      </c>
      <c r="B17" s="597" t="str">
        <f>VLOOKUP(A17,Orçamento!$A$14:$I$64,4,FALSE)</f>
        <v>CONSTRUÇÃO</v>
      </c>
      <c r="C17" s="598">
        <f>VLOOKUP(B17,Orçamento!$D$14:$I$64,2,FALSE)</f>
        <v>0</v>
      </c>
      <c r="D17" s="599" t="e">
        <f>C17*(1+Orçamento!$E$67)</f>
        <v>#VALUE!</v>
      </c>
      <c r="E17" s="600" t="e">
        <f>VLOOKUP(B17,Orçamento!$D$14:$I76,6,FALSE)</f>
        <v>#DIV/0!</v>
      </c>
    </row>
    <row r="18" spans="1:5" s="125" customFormat="1" ht="19.5" customHeight="1" x14ac:dyDescent="0.2">
      <c r="A18" s="596">
        <f>Orçamento!$A$31</f>
        <v>3</v>
      </c>
      <c r="B18" s="597" t="str">
        <f>VLOOKUP(A18,Orçamento!$A$14:$I$64,4,FALSE)</f>
        <v>INSTALAÇÕES</v>
      </c>
      <c r="C18" s="598">
        <f>VLOOKUP(B18,Orçamento!$D$14:$I$64,2,FALSE)</f>
        <v>0</v>
      </c>
      <c r="D18" s="599" t="e">
        <f>C18*(1+Orçamento!$E$67)</f>
        <v>#VALUE!</v>
      </c>
      <c r="E18" s="600" t="e">
        <f>VLOOKUP(B18,Orçamento!$D$14:$I77,6,FALSE)</f>
        <v>#DIV/0!</v>
      </c>
    </row>
    <row r="19" spans="1:5" s="125" customFormat="1" ht="19.5" customHeight="1" x14ac:dyDescent="0.2">
      <c r="A19" s="596">
        <f>Orçamento!$A$58</f>
        <v>4</v>
      </c>
      <c r="B19" s="597" t="str">
        <f>VLOOKUP(A19,Orçamento!$A$14:$I$64,4,FALSE)</f>
        <v>ELÉTRICA</v>
      </c>
      <c r="C19" s="598">
        <f>VLOOKUP(B19,Orçamento!$D$14:$I$64,2,FALSE)</f>
        <v>0</v>
      </c>
      <c r="D19" s="599" t="e">
        <f>C19*(1+Orçamento!$E$67)</f>
        <v>#VALUE!</v>
      </c>
      <c r="E19" s="600" t="e">
        <f>VLOOKUP(B19,Orçamento!$D$14:$I75,6,FALSE)</f>
        <v>#DIV/0!</v>
      </c>
    </row>
    <row r="20" spans="1:5" ht="27" customHeight="1" thickBot="1" x14ac:dyDescent="0.25">
      <c r="A20" s="659" t="s">
        <v>950</v>
      </c>
      <c r="B20" s="659"/>
      <c r="C20" s="601">
        <f>SUM(C16:C19)</f>
        <v>0</v>
      </c>
      <c r="D20" s="601"/>
      <c r="E20" s="602" t="e">
        <f>SUM(E16:E19)</f>
        <v>#DIV/0!</v>
      </c>
    </row>
    <row r="21" spans="1:5" ht="6.75" customHeight="1" x14ac:dyDescent="0.2">
      <c r="A21" s="17"/>
      <c r="B21" s="17"/>
      <c r="C21" s="603"/>
      <c r="D21" s="603"/>
      <c r="E21" s="604"/>
    </row>
    <row r="22" spans="1:5" ht="27" customHeight="1" thickBot="1" x14ac:dyDescent="0.25">
      <c r="A22" s="659" t="s">
        <v>1667</v>
      </c>
      <c r="B22" s="659"/>
      <c r="C22" s="601" t="e">
        <f>Orçamento!G67</f>
        <v>#VALUE!</v>
      </c>
      <c r="D22" s="601"/>
      <c r="E22" s="602" t="e">
        <f>Orçamento!I67</f>
        <v>#VALUE!</v>
      </c>
    </row>
    <row r="23" spans="1:5" ht="12.75" customHeight="1" x14ac:dyDescent="0.2">
      <c r="A23" s="452"/>
      <c r="B23" s="452"/>
      <c r="C23" s="517"/>
      <c r="D23" s="517"/>
      <c r="E23" s="572"/>
    </row>
    <row r="24" spans="1:5" ht="12.75" customHeight="1" x14ac:dyDescent="0.2">
      <c r="A24" s="452"/>
      <c r="B24" s="452"/>
      <c r="E24" s="572"/>
    </row>
    <row r="25" spans="1:5" ht="15" customHeight="1" x14ac:dyDescent="0.2">
      <c r="A25" s="122"/>
      <c r="E25" s="517"/>
    </row>
    <row r="26" spans="1:5" ht="12.75" customHeight="1" x14ac:dyDescent="0.2">
      <c r="A26" s="452"/>
      <c r="B26" s="574"/>
      <c r="C26" s="571"/>
      <c r="D26" s="571"/>
      <c r="E26" s="572"/>
    </row>
    <row r="27" spans="1:5" ht="12.75" customHeight="1" x14ac:dyDescent="0.2">
      <c r="A27" s="452"/>
      <c r="B27" s="452"/>
      <c r="C27" s="571"/>
      <c r="D27" s="571"/>
      <c r="E27" s="572"/>
    </row>
    <row r="28" spans="1:5" ht="12.75" customHeight="1" x14ac:dyDescent="0.2">
      <c r="A28" s="452"/>
      <c r="B28" s="574"/>
      <c r="C28" s="571"/>
      <c r="D28" s="571"/>
      <c r="E28" s="572"/>
    </row>
    <row r="29" spans="1:5" ht="12.75" customHeight="1" x14ac:dyDescent="0.2">
      <c r="A29" s="452"/>
      <c r="B29" s="452"/>
      <c r="C29" s="660"/>
      <c r="D29" s="660"/>
      <c r="E29" s="660"/>
    </row>
    <row r="30" spans="1:5" ht="15.2" customHeight="1" x14ac:dyDescent="0.2">
      <c r="B30" s="575"/>
      <c r="C30" s="661"/>
      <c r="D30" s="661"/>
      <c r="E30" s="661"/>
    </row>
    <row r="31" spans="1:5" ht="12.95" customHeight="1" x14ac:dyDescent="0.2">
      <c r="B31" s="127"/>
      <c r="C31" s="657"/>
      <c r="D31" s="657"/>
      <c r="E31" s="657"/>
    </row>
    <row r="32" spans="1:5" ht="12.75" customHeight="1" x14ac:dyDescent="0.2">
      <c r="B32" s="127"/>
      <c r="C32" s="657"/>
      <c r="D32" s="657"/>
      <c r="E32" s="657"/>
    </row>
    <row r="33" spans="2:5" ht="12.75" customHeight="1" x14ac:dyDescent="0.2">
      <c r="B33" s="517"/>
      <c r="C33" s="657"/>
      <c r="D33" s="657"/>
      <c r="E33" s="657"/>
    </row>
  </sheetData>
  <sheetProtection algorithmName="SHA-512" hashValue="idsJOfDzfrcVFOSuruBb8EUUHIIvWXkRvue8pDndOGJ5ZhOURk6NYV0m27O1bRkW57T2SBW0/gesE1RBg4O3wA==" saltValue="nkfpndNUcyuwyiOnATL/3g==" spinCount="100000" sheet="1" objects="1" scenarios="1" formatCells="0" formatColumns="0" formatRows="0" selectLockedCells="1"/>
  <autoFilter ref="A15:E20" xr:uid="{00000000-0009-0000-0000-000004000000}"/>
  <customSheetViews>
    <customSheetView guid="{B535EED3-096A-4559-AE37-6359A35C71B4}" showPageBreaks="1" fitToPage="1" printArea="1" topLeftCell="A22">
      <selection activeCell="A49" sqref="A49:B49"/>
      <pageMargins left="0.78740157480314965" right="0.39370078740157483" top="0.78740157480314965" bottom="0.39370078740157483" header="0.51181102362204722" footer="0"/>
      <printOptions horizontalCentered="1"/>
      <pageSetup paperSize="9" scale="66" firstPageNumber="0" fitToHeight="0" orientation="portrait" horizontalDpi="300" verticalDpi="300"/>
      <headerFooter alignWithMargins="0"/>
    </customSheetView>
    <customSheetView guid="{3B8348FD-7A00-44FD-ACF5-E6A19592872E}" showPageBreaks="1" printArea="1" topLeftCell="A4">
      <selection activeCell="B54" sqref="B54:B57"/>
      <pageMargins left="0.78740157480314965" right="0.39370078740157483" top="0.78740157480314965" bottom="0.39370078740157483" header="0.51181102362204722" footer="0"/>
      <printOptions horizontalCentered="1"/>
      <pageSetup paperSize="9" scale="67" firstPageNumber="0" orientation="portrait" horizontalDpi="300" verticalDpi="300"/>
      <headerFooter alignWithMargins="0"/>
    </customSheetView>
  </customSheetViews>
  <mergeCells count="14">
    <mergeCell ref="A8:B8"/>
    <mergeCell ref="A1:A5"/>
    <mergeCell ref="B1:E1"/>
    <mergeCell ref="B2:E2"/>
    <mergeCell ref="B3:E3"/>
    <mergeCell ref="B4:E4"/>
    <mergeCell ref="C32:E32"/>
    <mergeCell ref="C33:E33"/>
    <mergeCell ref="A14:E14"/>
    <mergeCell ref="A20:B20"/>
    <mergeCell ref="C29:E29"/>
    <mergeCell ref="C30:E30"/>
    <mergeCell ref="C31:E31"/>
    <mergeCell ref="A22:B22"/>
  </mergeCells>
  <printOptions horizontalCentered="1"/>
  <pageMargins left="0.78740157480314965" right="0.39370078740157483" top="0.78740157480314965" bottom="0.39370078740157483" header="0.51181102362204722" footer="0"/>
  <pageSetup paperSize="9" scale="55" firstPageNumber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J42"/>
  <sheetViews>
    <sheetView view="pageBreakPreview" zoomScale="85" zoomScaleNormal="40" zoomScaleSheetLayoutView="85" workbookViewId="0">
      <selection activeCell="E23" sqref="E23:F23"/>
    </sheetView>
  </sheetViews>
  <sheetFormatPr defaultColWidth="9.140625" defaultRowHeight="12.75" x14ac:dyDescent="0.2"/>
  <cols>
    <col min="1" max="1" width="16.7109375" style="606" customWidth="1"/>
    <col min="2" max="2" width="61" style="606" customWidth="1"/>
    <col min="3" max="3" width="12.28515625" style="612" customWidth="1"/>
    <col min="4" max="4" width="35.42578125" style="614" customWidth="1"/>
    <col min="5" max="5" width="25.7109375" style="614" customWidth="1"/>
    <col min="6" max="6" width="23.85546875" style="606" customWidth="1"/>
    <col min="7" max="7" width="8.140625" style="606" customWidth="1"/>
    <col min="8" max="8" width="13" style="606" customWidth="1"/>
    <col min="9" max="9" width="9.140625" style="606"/>
    <col min="10" max="10" width="11.28515625" style="606" bestFit="1" customWidth="1"/>
    <col min="11" max="16384" width="9.140625" style="606"/>
  </cols>
  <sheetData>
    <row r="1" spans="1:6" s="122" customFormat="1" ht="30.75" customHeight="1" x14ac:dyDescent="0.2">
      <c r="A1" s="665"/>
      <c r="B1" s="665"/>
      <c r="C1" s="665"/>
      <c r="D1" s="665"/>
      <c r="E1" s="567"/>
    </row>
    <row r="2" spans="1:6" s="122" customFormat="1" ht="22.5" customHeight="1" x14ac:dyDescent="0.2">
      <c r="A2" s="640"/>
      <c r="B2" s="640"/>
      <c r="C2" s="640"/>
      <c r="D2" s="640"/>
      <c r="E2" s="518"/>
    </row>
    <row r="3" spans="1:6" s="122" customFormat="1" ht="9.9499999999999993" customHeight="1" x14ac:dyDescent="0.2">
      <c r="C3" s="448"/>
      <c r="D3" s="448"/>
      <c r="E3" s="448"/>
    </row>
    <row r="4" spans="1:6" s="122" customFormat="1" ht="18" x14ac:dyDescent="0.2">
      <c r="A4" s="642"/>
      <c r="B4" s="642"/>
      <c r="C4" s="642"/>
      <c r="D4" s="642"/>
      <c r="E4" s="519"/>
    </row>
    <row r="5" spans="1:6" s="122" customFormat="1" ht="26.1" customHeight="1" thickBot="1" x14ac:dyDescent="0.25">
      <c r="C5" s="568"/>
      <c r="D5" s="605"/>
      <c r="E5" s="605"/>
    </row>
    <row r="6" spans="1:6" s="122" customFormat="1" ht="7.5" customHeight="1" x14ac:dyDescent="0.2">
      <c r="A6" s="157"/>
      <c r="B6" s="158"/>
      <c r="C6" s="158"/>
      <c r="D6" s="158"/>
      <c r="E6" s="158"/>
      <c r="F6" s="158"/>
    </row>
    <row r="7" spans="1:6" s="123" customFormat="1" ht="15.75" customHeight="1" x14ac:dyDescent="0.2">
      <c r="A7" s="67" t="s">
        <v>2</v>
      </c>
      <c r="B7" s="663" t="str">
        <f>Orçamento!D5</f>
        <v>REFORMA E ADEQUAÇÃO NO POSTO DE FISCALIZAÇÃO DA SECRETARIA DE DESENVOLVIMENTO URBANO E HABITAÇÃO</v>
      </c>
      <c r="C7" s="663"/>
      <c r="D7" s="663"/>
      <c r="E7" s="13"/>
      <c r="F7" s="47"/>
    </row>
    <row r="8" spans="1:6" s="123" customFormat="1" ht="6" customHeight="1" x14ac:dyDescent="0.2">
      <c r="A8" s="619"/>
      <c r="B8" s="46"/>
      <c r="C8" s="8"/>
      <c r="D8" s="8"/>
      <c r="E8" s="8"/>
      <c r="F8" s="49"/>
    </row>
    <row r="9" spans="1:6" s="123" customFormat="1" ht="15.75" customHeight="1" x14ac:dyDescent="0.2">
      <c r="A9" s="69" t="str">
        <f>CONCATENATE(Orçamento!A7," ",Orçamento!D7)</f>
        <v>Tipo de Intervenção:  REFORMA E ADEQUAÇÃO</v>
      </c>
      <c r="B9" s="8"/>
      <c r="C9" s="12"/>
      <c r="D9" s="620" t="str">
        <f>Orçamento!F9</f>
        <v xml:space="preserve"> Investimento:</v>
      </c>
      <c r="E9" s="620"/>
      <c r="F9" s="620" t="e">
        <f>Orçamento!H9</f>
        <v>#VALUE!</v>
      </c>
    </row>
    <row r="10" spans="1:6" s="123" customFormat="1" ht="6" customHeight="1" x14ac:dyDescent="0.2">
      <c r="A10" s="67"/>
      <c r="B10" s="8"/>
      <c r="C10" s="8"/>
      <c r="D10" s="8"/>
      <c r="E10" s="8"/>
      <c r="F10" s="49"/>
    </row>
    <row r="11" spans="1:6" s="123" customFormat="1" ht="15.75" customHeight="1" x14ac:dyDescent="0.2">
      <c r="A11" s="69" t="s">
        <v>6</v>
      </c>
      <c r="B11" s="12" t="str">
        <f>Orçamento!D9</f>
        <v>RUA EUGENIO SILVA, 65 - CIDADE SAÚDE - ITAPEVI - SP - CEP: 06694-140</v>
      </c>
      <c r="C11" s="13"/>
      <c r="D11" s="13"/>
      <c r="E11" s="13"/>
      <c r="F11" s="47"/>
    </row>
    <row r="12" spans="1:6" s="122" customFormat="1" ht="6" customHeight="1" thickBot="1" x14ac:dyDescent="0.25">
      <c r="A12" s="621"/>
      <c r="B12" s="622"/>
      <c r="C12" s="622"/>
      <c r="D12" s="622"/>
      <c r="E12" s="151"/>
      <c r="F12" s="151"/>
    </row>
    <row r="13" spans="1:6" s="464" customFormat="1" ht="12" customHeight="1" thickBot="1" x14ac:dyDescent="0.25">
      <c r="A13" s="207"/>
      <c r="B13" s="158"/>
      <c r="C13" s="158"/>
      <c r="D13" s="158"/>
      <c r="E13" s="158"/>
      <c r="F13" s="158"/>
    </row>
    <row r="14" spans="1:6" s="570" customFormat="1" ht="18.75" thickBot="1" x14ac:dyDescent="0.25">
      <c r="A14" s="694" t="s">
        <v>528</v>
      </c>
      <c r="B14" s="695" t="s">
        <v>529</v>
      </c>
      <c r="C14" s="155" t="s">
        <v>530</v>
      </c>
      <c r="D14" s="155" t="s">
        <v>531</v>
      </c>
      <c r="E14" s="692">
        <v>1</v>
      </c>
      <c r="F14" s="692">
        <v>2</v>
      </c>
    </row>
    <row r="15" spans="1:6" s="570" customFormat="1" ht="18.75" thickBot="1" x14ac:dyDescent="0.25">
      <c r="A15" s="694"/>
      <c r="B15" s="695"/>
      <c r="C15" s="94" t="s">
        <v>15</v>
      </c>
      <c r="D15" s="94" t="s">
        <v>21</v>
      </c>
      <c r="E15" s="693"/>
      <c r="F15" s="693"/>
    </row>
    <row r="16" spans="1:6" ht="12" customHeight="1" thickBot="1" x14ac:dyDescent="0.25">
      <c r="A16" s="623"/>
      <c r="B16" s="623"/>
      <c r="C16" s="623"/>
      <c r="D16" s="623"/>
      <c r="E16" s="623"/>
      <c r="F16" s="623"/>
    </row>
    <row r="17" spans="1:10" ht="23.25" customHeight="1" x14ac:dyDescent="0.2">
      <c r="A17" s="666">
        <f>Orçamento!A14</f>
        <v>1</v>
      </c>
      <c r="B17" s="668" t="str">
        <f>Resumo!B16</f>
        <v>ADMINISTRAÇÃO</v>
      </c>
      <c r="C17" s="668" t="e">
        <f>Resumo!E16</f>
        <v>#DIV/0!</v>
      </c>
      <c r="D17" s="671" t="e">
        <f>Resumo!D16</f>
        <v>#VALUE!</v>
      </c>
      <c r="E17" s="607"/>
      <c r="F17" s="607"/>
      <c r="G17" s="608"/>
      <c r="H17" s="608"/>
    </row>
    <row r="18" spans="1:10" ht="14.25" customHeight="1" thickBot="1" x14ac:dyDescent="0.25">
      <c r="A18" s="686"/>
      <c r="B18" s="687"/>
      <c r="C18" s="687"/>
      <c r="D18" s="672"/>
      <c r="E18" s="624" t="e">
        <f>E17*$D$17</f>
        <v>#VALUE!</v>
      </c>
      <c r="F18" s="624" t="e">
        <f>F17*$D$17</f>
        <v>#VALUE!</v>
      </c>
      <c r="G18" s="609"/>
      <c r="H18" s="610"/>
      <c r="I18" s="610"/>
      <c r="J18" s="610"/>
    </row>
    <row r="19" spans="1:10" ht="23.25" customHeight="1" x14ac:dyDescent="0.2">
      <c r="A19" s="666" t="str">
        <f>Orçamento!A19</f>
        <v>01.01.04</v>
      </c>
      <c r="B19" s="668" t="str">
        <f>Resumo!B17</f>
        <v>CONSTRUÇÃO</v>
      </c>
      <c r="C19" s="668" t="e">
        <f>Resumo!E17</f>
        <v>#DIV/0!</v>
      </c>
      <c r="D19" s="671" t="e">
        <f>Resumo!D17</f>
        <v>#VALUE!</v>
      </c>
      <c r="E19" s="607"/>
      <c r="F19" s="607"/>
      <c r="G19" s="608"/>
      <c r="H19" s="608"/>
    </row>
    <row r="20" spans="1:10" ht="14.25" customHeight="1" thickBot="1" x14ac:dyDescent="0.25">
      <c r="A20" s="686"/>
      <c r="B20" s="687"/>
      <c r="C20" s="687"/>
      <c r="D20" s="672"/>
      <c r="E20" s="624" t="e">
        <f>E19*$D$19</f>
        <v>#VALUE!</v>
      </c>
      <c r="F20" s="624" t="e">
        <f>F19*$D$19</f>
        <v>#VALUE!</v>
      </c>
      <c r="G20" s="609"/>
      <c r="H20" s="610"/>
      <c r="I20" s="610"/>
      <c r="J20" s="610"/>
    </row>
    <row r="21" spans="1:10" ht="23.25" customHeight="1" x14ac:dyDescent="0.2">
      <c r="A21" s="666" t="str">
        <f>Orçamento!A22</f>
        <v>02.01.01</v>
      </c>
      <c r="B21" s="668" t="str">
        <f>Resumo!B18</f>
        <v>INSTALAÇÕES</v>
      </c>
      <c r="C21" s="668" t="e">
        <f>Resumo!E18</f>
        <v>#DIV/0!</v>
      </c>
      <c r="D21" s="671" t="e">
        <f>Resumo!D18</f>
        <v>#VALUE!</v>
      </c>
      <c r="E21" s="607"/>
      <c r="F21" s="607"/>
      <c r="G21" s="608"/>
      <c r="H21" s="608"/>
    </row>
    <row r="22" spans="1:10" ht="14.25" customHeight="1" thickBot="1" x14ac:dyDescent="0.25">
      <c r="A22" s="686"/>
      <c r="B22" s="687"/>
      <c r="C22" s="687"/>
      <c r="D22" s="672"/>
      <c r="E22" s="624" t="e">
        <f>E21*$D$21</f>
        <v>#VALUE!</v>
      </c>
      <c r="F22" s="624" t="e">
        <f>F21*$D$21</f>
        <v>#VALUE!</v>
      </c>
      <c r="G22" s="609"/>
      <c r="H22" s="610"/>
      <c r="I22" s="610"/>
      <c r="J22" s="610"/>
    </row>
    <row r="23" spans="1:10" ht="23.25" customHeight="1" x14ac:dyDescent="0.2">
      <c r="A23" s="666" t="str">
        <f>Orçamento!A25</f>
        <v>02.01.04</v>
      </c>
      <c r="B23" s="668" t="str">
        <f>Resumo!B19</f>
        <v>ELÉTRICA</v>
      </c>
      <c r="C23" s="668" t="e">
        <f>Resumo!E19</f>
        <v>#DIV/0!</v>
      </c>
      <c r="D23" s="671" t="e">
        <f>Resumo!D19</f>
        <v>#VALUE!</v>
      </c>
      <c r="E23" s="607"/>
      <c r="F23" s="607"/>
      <c r="G23" s="608"/>
      <c r="H23" s="608"/>
    </row>
    <row r="24" spans="1:10" ht="14.25" customHeight="1" thickBot="1" x14ac:dyDescent="0.25">
      <c r="A24" s="667"/>
      <c r="B24" s="669"/>
      <c r="C24" s="670"/>
      <c r="D24" s="672"/>
      <c r="E24" s="625" t="e">
        <f>E23*$D$23</f>
        <v>#VALUE!</v>
      </c>
      <c r="F24" s="625" t="e">
        <f>F23*$D$23</f>
        <v>#VALUE!</v>
      </c>
      <c r="G24" s="609"/>
      <c r="H24" s="610"/>
      <c r="I24" s="610"/>
      <c r="J24" s="610"/>
    </row>
    <row r="25" spans="1:10" ht="14.25" customHeight="1" thickBot="1" x14ac:dyDescent="0.25">
      <c r="A25" s="626"/>
      <c r="B25" s="627"/>
      <c r="C25" s="627"/>
      <c r="D25" s="628"/>
      <c r="E25" s="629"/>
      <c r="F25" s="629"/>
      <c r="G25" s="609"/>
      <c r="H25" s="610"/>
      <c r="I25" s="610"/>
      <c r="J25" s="610"/>
    </row>
    <row r="26" spans="1:10" ht="12" customHeight="1" thickBot="1" x14ac:dyDescent="0.3">
      <c r="A26" s="630"/>
      <c r="B26" s="631"/>
      <c r="C26" s="632"/>
      <c r="D26" s="632"/>
      <c r="E26" s="632"/>
      <c r="F26" s="633"/>
    </row>
    <row r="27" spans="1:10" ht="9.75" customHeight="1" thickBot="1" x14ac:dyDescent="0.25">
      <c r="A27" s="688"/>
      <c r="B27" s="689" t="s">
        <v>532</v>
      </c>
      <c r="C27" s="690" t="e">
        <f>SUM(C17:C24)</f>
        <v>#DIV/0!</v>
      </c>
      <c r="D27" s="691" t="e">
        <f>SUM(D17:D24)</f>
        <v>#VALUE!</v>
      </c>
      <c r="E27" s="675" t="e">
        <f>SUM(E18,E20,E22,E24)</f>
        <v>#VALUE!</v>
      </c>
      <c r="F27" s="675" t="e">
        <f>SUM(F18,F20,F22,F24)</f>
        <v>#VALUE!</v>
      </c>
    </row>
    <row r="28" spans="1:10" ht="9.75" customHeight="1" thickBot="1" x14ac:dyDescent="0.25">
      <c r="A28" s="688"/>
      <c r="B28" s="689"/>
      <c r="C28" s="690"/>
      <c r="D28" s="691"/>
      <c r="E28" s="675"/>
      <c r="F28" s="675"/>
    </row>
    <row r="29" spans="1:10" ht="9.75" customHeight="1" thickBot="1" x14ac:dyDescent="0.25">
      <c r="A29" s="688"/>
      <c r="B29" s="689"/>
      <c r="C29" s="690"/>
      <c r="D29" s="691"/>
      <c r="E29" s="675"/>
      <c r="F29" s="675"/>
    </row>
    <row r="30" spans="1:10" ht="13.5" customHeight="1" thickBot="1" x14ac:dyDescent="0.25">
      <c r="A30" s="676"/>
      <c r="B30" s="678" t="s">
        <v>533</v>
      </c>
      <c r="C30" s="680" t="e">
        <f>D30/D27</f>
        <v>#VALUE!</v>
      </c>
      <c r="D30" s="682" t="e">
        <f>F30</f>
        <v>#VALUE!</v>
      </c>
      <c r="E30" s="634"/>
      <c r="F30" s="684" t="e">
        <f>E31+F27</f>
        <v>#VALUE!</v>
      </c>
    </row>
    <row r="31" spans="1:10" ht="13.5" customHeight="1" thickBot="1" x14ac:dyDescent="0.25">
      <c r="A31" s="676"/>
      <c r="B31" s="678"/>
      <c r="C31" s="680"/>
      <c r="D31" s="682"/>
      <c r="E31" s="635" t="e">
        <f>E27</f>
        <v>#VALUE!</v>
      </c>
      <c r="F31" s="684"/>
    </row>
    <row r="32" spans="1:10" ht="13.5" customHeight="1" thickBot="1" x14ac:dyDescent="0.25">
      <c r="A32" s="677"/>
      <c r="B32" s="679"/>
      <c r="C32" s="681"/>
      <c r="D32" s="683"/>
      <c r="E32" s="636"/>
      <c r="F32" s="685"/>
    </row>
    <row r="33" spans="1:6" x14ac:dyDescent="0.2">
      <c r="A33" s="6"/>
      <c r="B33" s="6"/>
      <c r="C33" s="6"/>
      <c r="D33" s="6"/>
      <c r="E33" s="6"/>
      <c r="F33" s="6"/>
    </row>
    <row r="34" spans="1:6" ht="14.25" x14ac:dyDescent="0.2">
      <c r="A34" s="611"/>
      <c r="B34" s="6"/>
      <c r="C34" s="6"/>
      <c r="D34" s="6"/>
      <c r="E34" s="6"/>
      <c r="F34" s="6"/>
    </row>
    <row r="35" spans="1:6" x14ac:dyDescent="0.2">
      <c r="D35" s="612"/>
      <c r="E35" s="612"/>
    </row>
    <row r="36" spans="1:6" x14ac:dyDescent="0.2">
      <c r="B36" s="613"/>
      <c r="F36" s="615"/>
    </row>
    <row r="37" spans="1:6" x14ac:dyDescent="0.2">
      <c r="B37" s="613"/>
      <c r="F37" s="616"/>
    </row>
    <row r="38" spans="1:6" ht="12.75" customHeight="1" x14ac:dyDescent="0.2">
      <c r="B38" s="452"/>
      <c r="C38" s="660"/>
      <c r="D38" s="660"/>
      <c r="E38" s="452"/>
      <c r="F38" s="617"/>
    </row>
    <row r="39" spans="1:6" ht="15.75" x14ac:dyDescent="0.25">
      <c r="B39" s="575"/>
      <c r="C39" s="674"/>
      <c r="D39" s="674"/>
      <c r="E39" s="553"/>
      <c r="F39" s="618"/>
    </row>
    <row r="40" spans="1:6" ht="12.75" customHeight="1" x14ac:dyDescent="0.2">
      <c r="B40" s="127"/>
      <c r="C40" s="673"/>
      <c r="D40" s="673"/>
      <c r="E40" s="554"/>
      <c r="F40" s="613"/>
    </row>
    <row r="41" spans="1:6" ht="12.75" customHeight="1" x14ac:dyDescent="0.2">
      <c r="B41" s="127"/>
      <c r="C41" s="673"/>
      <c r="D41" s="673"/>
      <c r="E41" s="554"/>
      <c r="F41" s="608"/>
    </row>
    <row r="42" spans="1:6" x14ac:dyDescent="0.2">
      <c r="B42" s="517"/>
      <c r="C42" s="664"/>
      <c r="D42" s="664"/>
      <c r="E42" s="517"/>
      <c r="F42" s="608"/>
    </row>
  </sheetData>
  <sheetProtection algorithmName="SHA-512" hashValue="2VFDwwqNIU2+ErWAnnuvcL8nz95O2O9vuXv/H3TenGIULloH3/fAPc41AHOwSsaBsJMSEZkxc69LNy2PDFQ4bA==" saltValue="uhUL4dCHMZ2CMJ1X7si2Yw==" spinCount="100000" sheet="1" objects="1" scenarios="1" formatCells="0" formatColumns="0" formatRows="0" selectLockedCells="1"/>
  <mergeCells count="40">
    <mergeCell ref="F14:F15"/>
    <mergeCell ref="A1:D1"/>
    <mergeCell ref="A2:D2"/>
    <mergeCell ref="A4:D4"/>
    <mergeCell ref="B7:D7"/>
    <mergeCell ref="A14:A15"/>
    <mergeCell ref="B14:B15"/>
    <mergeCell ref="E14:E15"/>
    <mergeCell ref="A17:A18"/>
    <mergeCell ref="B17:B18"/>
    <mergeCell ref="C17:C18"/>
    <mergeCell ref="D17:D18"/>
    <mergeCell ref="A27:A29"/>
    <mergeCell ref="B27:B29"/>
    <mergeCell ref="C27:C29"/>
    <mergeCell ref="D27:D29"/>
    <mergeCell ref="A19:A20"/>
    <mergeCell ref="B19:B20"/>
    <mergeCell ref="C19:C20"/>
    <mergeCell ref="D19:D20"/>
    <mergeCell ref="A21:A22"/>
    <mergeCell ref="B21:B22"/>
    <mergeCell ref="C21:C22"/>
    <mergeCell ref="D21:D22"/>
    <mergeCell ref="C42:D42"/>
    <mergeCell ref="C38:D38"/>
    <mergeCell ref="C39:D39"/>
    <mergeCell ref="C40:D40"/>
    <mergeCell ref="F27:F29"/>
    <mergeCell ref="C30:C32"/>
    <mergeCell ref="D30:D32"/>
    <mergeCell ref="F30:F32"/>
    <mergeCell ref="E27:E29"/>
    <mergeCell ref="A23:A24"/>
    <mergeCell ref="B23:B24"/>
    <mergeCell ref="C23:C24"/>
    <mergeCell ref="D23:D24"/>
    <mergeCell ref="C41:D41"/>
    <mergeCell ref="A30:A32"/>
    <mergeCell ref="B30:B32"/>
  </mergeCells>
  <conditionalFormatting sqref="E17:F17">
    <cfRule type="cellIs" dxfId="5345" priority="12341" stopIfTrue="1" operator="equal">
      <formula>0</formula>
    </cfRule>
    <cfRule type="cellIs" dxfId="5344" priority="12342" stopIfTrue="1" operator="greaterThan">
      <formula>0.0000001</formula>
    </cfRule>
  </conditionalFormatting>
  <conditionalFormatting sqref="E17:F17">
    <cfRule type="cellIs" dxfId="5343" priority="12325" stopIfTrue="1" operator="equal">
      <formula>0</formula>
    </cfRule>
    <cfRule type="cellIs" dxfId="5342" priority="12326" stopIfTrue="1" operator="greaterThan">
      <formula>0.0000001</formula>
    </cfRule>
  </conditionalFormatting>
  <conditionalFormatting sqref="E17:F17">
    <cfRule type="cellIs" dxfId="5341" priority="12321" stopIfTrue="1" operator="equal">
      <formula>0</formula>
    </cfRule>
    <cfRule type="cellIs" dxfId="5340" priority="12322" stopIfTrue="1" operator="greaterThan">
      <formula>0.0000001</formula>
    </cfRule>
  </conditionalFormatting>
  <conditionalFormatting sqref="E19:F19">
    <cfRule type="cellIs" dxfId="5339" priority="17" stopIfTrue="1" operator="equal">
      <formula>0</formula>
    </cfRule>
    <cfRule type="cellIs" dxfId="5338" priority="18" stopIfTrue="1" operator="greaterThan">
      <formula>0.0000001</formula>
    </cfRule>
  </conditionalFormatting>
  <conditionalFormatting sqref="E19:F19">
    <cfRule type="cellIs" dxfId="5337" priority="15" stopIfTrue="1" operator="equal">
      <formula>0</formula>
    </cfRule>
    <cfRule type="cellIs" dxfId="5336" priority="16" stopIfTrue="1" operator="greaterThan">
      <formula>0.0000001</formula>
    </cfRule>
  </conditionalFormatting>
  <conditionalFormatting sqref="E19:F19">
    <cfRule type="cellIs" dxfId="5335" priority="13" stopIfTrue="1" operator="equal">
      <formula>0</formula>
    </cfRule>
    <cfRule type="cellIs" dxfId="5334" priority="14" stopIfTrue="1" operator="greaterThan">
      <formula>0.0000001</formula>
    </cfRule>
  </conditionalFormatting>
  <conditionalFormatting sqref="E21:F21">
    <cfRule type="cellIs" dxfId="5333" priority="11" stopIfTrue="1" operator="equal">
      <formula>0</formula>
    </cfRule>
    <cfRule type="cellIs" dxfId="5332" priority="12" stopIfTrue="1" operator="greaterThan">
      <formula>0.0000001</formula>
    </cfRule>
  </conditionalFormatting>
  <conditionalFormatting sqref="E21:F21">
    <cfRule type="cellIs" dxfId="5331" priority="9" stopIfTrue="1" operator="equal">
      <formula>0</formula>
    </cfRule>
    <cfRule type="cellIs" dxfId="5330" priority="10" stopIfTrue="1" operator="greaterThan">
      <formula>0.0000001</formula>
    </cfRule>
  </conditionalFormatting>
  <conditionalFormatting sqref="E21:F21">
    <cfRule type="cellIs" dxfId="5329" priority="7" stopIfTrue="1" operator="equal">
      <formula>0</formula>
    </cfRule>
    <cfRule type="cellIs" dxfId="5328" priority="8" stopIfTrue="1" operator="greaterThan">
      <formula>0.0000001</formula>
    </cfRule>
  </conditionalFormatting>
  <conditionalFormatting sqref="E23:F23">
    <cfRule type="cellIs" dxfId="5327" priority="5" stopIfTrue="1" operator="equal">
      <formula>0</formula>
    </cfRule>
    <cfRule type="cellIs" dxfId="5326" priority="6" stopIfTrue="1" operator="greaterThan">
      <formula>0.0000001</formula>
    </cfRule>
  </conditionalFormatting>
  <conditionalFormatting sqref="E23:F23">
    <cfRule type="cellIs" dxfId="5325" priority="3" stopIfTrue="1" operator="equal">
      <formula>0</formula>
    </cfRule>
    <cfRule type="cellIs" dxfId="5324" priority="4" stopIfTrue="1" operator="greaterThan">
      <formula>0.0000001</formula>
    </cfRule>
  </conditionalFormatting>
  <conditionalFormatting sqref="E23:F23">
    <cfRule type="cellIs" dxfId="5323" priority="1" stopIfTrue="1" operator="equal">
      <formula>0</formula>
    </cfRule>
    <cfRule type="cellIs" dxfId="5322" priority="2" stopIfTrue="1" operator="greaterThan">
      <formula>0.0000001</formula>
    </cfRule>
  </conditionalFormatting>
  <printOptions horizontalCentered="1"/>
  <pageMargins left="0.39370078740157483" right="0.39370078740157483" top="1.9291338582677167" bottom="0.35433070866141736" header="0.31496062992125984" footer="0.31496062992125984"/>
  <pageSetup paperSize="9" scale="50" firstPageNumber="0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CQ63"/>
  <sheetViews>
    <sheetView view="pageBreakPreview" zoomScale="70" zoomScaleNormal="40" zoomScaleSheetLayoutView="55" workbookViewId="0">
      <selection activeCell="B31" sqref="B31:B32"/>
    </sheetView>
  </sheetViews>
  <sheetFormatPr defaultColWidth="9.140625" defaultRowHeight="12.75" x14ac:dyDescent="0.2"/>
  <cols>
    <col min="1" max="1" width="16.7109375" style="37" customWidth="1"/>
    <col min="2" max="2" width="65.42578125" style="37" customWidth="1"/>
    <col min="3" max="3" width="12.28515625" style="210" customWidth="1"/>
    <col min="4" max="4" width="30.28515625" style="211" bestFit="1" customWidth="1"/>
    <col min="5" max="10" width="9.140625" style="37" customWidth="1"/>
    <col min="11" max="12" width="9.140625" style="39" customWidth="1"/>
    <col min="13" max="13" width="9.140625" style="37" customWidth="1"/>
    <col min="14" max="14" width="9.140625" style="40" customWidth="1"/>
    <col min="15" max="96" width="9.140625" style="37" customWidth="1"/>
    <col min="97" max="16384" width="9.140625" style="37"/>
  </cols>
  <sheetData>
    <row r="1" spans="1:94" s="7" customFormat="1" ht="30.75" customHeight="1" x14ac:dyDescent="0.2">
      <c r="A1" s="724" t="s">
        <v>0</v>
      </c>
      <c r="B1" s="724"/>
      <c r="C1" s="724"/>
      <c r="D1" s="724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</row>
    <row r="2" spans="1:94" s="7" customFormat="1" ht="22.5" customHeight="1" x14ac:dyDescent="0.2">
      <c r="A2" s="653" t="s">
        <v>1</v>
      </c>
      <c r="B2" s="653"/>
      <c r="C2" s="653"/>
      <c r="D2" s="653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</row>
    <row r="3" spans="1:94" s="7" customFormat="1" ht="9.9499999999999993" customHeight="1" x14ac:dyDescent="0.2">
      <c r="C3" s="151"/>
      <c r="D3" s="151"/>
      <c r="E3" s="151"/>
      <c r="F3" s="151"/>
      <c r="G3" s="41"/>
    </row>
    <row r="4" spans="1:94" s="7" customFormat="1" ht="18" x14ac:dyDescent="0.2">
      <c r="A4" s="655" t="s">
        <v>960</v>
      </c>
      <c r="B4" s="655"/>
      <c r="C4" s="655"/>
      <c r="D4" s="655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</row>
    <row r="5" spans="1:94" s="7" customFormat="1" ht="26.1" customHeight="1" thickBot="1" x14ac:dyDescent="0.25">
      <c r="C5" s="42"/>
      <c r="D5" s="43"/>
      <c r="E5" s="44"/>
      <c r="F5" s="45"/>
      <c r="G5" s="45"/>
    </row>
    <row r="6" spans="1:94" s="7" customFormat="1" ht="7.5" customHeight="1" x14ac:dyDescent="0.2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159"/>
    </row>
    <row r="7" spans="1:94" s="46" customFormat="1" ht="15.75" customHeight="1" x14ac:dyDescent="0.2">
      <c r="A7" s="67" t="s">
        <v>2</v>
      </c>
      <c r="B7" s="663" t="str">
        <f>Orçamento!D5</f>
        <v>REFORMA E ADEQUAÇÃO NO POSTO DE FISCALIZAÇÃO DA SECRETARIA DE DESENVOLVIMENTO URBANO E HABITAÇÃO</v>
      </c>
      <c r="C7" s="663"/>
      <c r="D7" s="663"/>
      <c r="E7" s="696">
        <f>Orçamento!$F$7</f>
        <v>0</v>
      </c>
      <c r="F7" s="696"/>
      <c r="G7" s="696"/>
      <c r="H7" s="698">
        <f>Orçamento!$H$7</f>
        <v>0</v>
      </c>
      <c r="I7" s="698"/>
      <c r="J7" s="698"/>
      <c r="K7" s="212"/>
      <c r="M7" s="8"/>
      <c r="N7" s="8"/>
      <c r="O7" s="696">
        <f>Orçamento!$F$7</f>
        <v>0</v>
      </c>
      <c r="P7" s="696"/>
      <c r="Q7" s="696"/>
      <c r="R7" s="698">
        <f>Orçamento!$H$7</f>
        <v>0</v>
      </c>
      <c r="S7" s="698"/>
      <c r="T7" s="698"/>
      <c r="U7" s="8"/>
      <c r="V7" s="8"/>
      <c r="W7" s="8"/>
      <c r="X7" s="8"/>
      <c r="Y7" s="696">
        <f>Orçamento!$F$7</f>
        <v>0</v>
      </c>
      <c r="Z7" s="696"/>
      <c r="AA7" s="696"/>
      <c r="AB7" s="698">
        <f>Orçamento!$H$7</f>
        <v>0</v>
      </c>
      <c r="AC7" s="698"/>
      <c r="AD7" s="698"/>
      <c r="AE7" s="8"/>
      <c r="AF7" s="8"/>
      <c r="AG7" s="8"/>
      <c r="AH7" s="8"/>
      <c r="AI7" s="696">
        <f>Orçamento!$F$7</f>
        <v>0</v>
      </c>
      <c r="AJ7" s="696"/>
      <c r="AK7" s="696"/>
      <c r="AL7" s="698">
        <f>Orçamento!$H$7</f>
        <v>0</v>
      </c>
      <c r="AM7" s="698"/>
      <c r="AN7" s="698"/>
      <c r="AO7" s="8"/>
      <c r="AP7" s="8"/>
      <c r="AQ7" s="8"/>
      <c r="AR7" s="8"/>
      <c r="AS7" s="696">
        <f>Orçamento!$F$7</f>
        <v>0</v>
      </c>
      <c r="AT7" s="696"/>
      <c r="AU7" s="696"/>
      <c r="AV7" s="698">
        <f>Orçamento!$H$7</f>
        <v>0</v>
      </c>
      <c r="AW7" s="698"/>
      <c r="AX7" s="698"/>
      <c r="AY7" s="8"/>
      <c r="AZ7" s="8"/>
      <c r="BA7" s="12"/>
      <c r="BB7" s="12"/>
      <c r="BC7" s="696">
        <f>Orçamento!$F$7</f>
        <v>0</v>
      </c>
      <c r="BD7" s="696"/>
      <c r="BE7" s="696"/>
      <c r="BF7" s="698">
        <f>Orçamento!$H$7</f>
        <v>0</v>
      </c>
      <c r="BG7" s="698"/>
      <c r="BH7" s="698"/>
      <c r="BI7" s="48"/>
      <c r="BJ7" s="48"/>
      <c r="BK7" s="48"/>
      <c r="BL7" s="48"/>
      <c r="BM7" s="696">
        <f>Orçamento!$F$7</f>
        <v>0</v>
      </c>
      <c r="BN7" s="696"/>
      <c r="BO7" s="696"/>
      <c r="BP7" s="698">
        <f>Orçamento!$H$7</f>
        <v>0</v>
      </c>
      <c r="BQ7" s="698"/>
      <c r="BR7" s="698"/>
      <c r="BS7" s="48"/>
      <c r="BT7" s="48"/>
      <c r="BU7" s="48"/>
      <c r="BV7" s="48"/>
      <c r="BW7" s="696">
        <f>Orçamento!$F$7</f>
        <v>0</v>
      </c>
      <c r="BX7" s="696"/>
      <c r="BY7" s="696"/>
      <c r="BZ7" s="698">
        <f>Orçamento!$H$7</f>
        <v>0</v>
      </c>
      <c r="CA7" s="698"/>
      <c r="CB7" s="698"/>
      <c r="CC7" s="48"/>
      <c r="CD7" s="48"/>
      <c r="CE7" s="48"/>
      <c r="CF7" s="48"/>
      <c r="CG7" s="696">
        <f>Orçamento!$F$7</f>
        <v>0</v>
      </c>
      <c r="CH7" s="696"/>
      <c r="CI7" s="696"/>
      <c r="CJ7" s="698">
        <f>Orçamento!$H$7</f>
        <v>0</v>
      </c>
      <c r="CK7" s="698"/>
      <c r="CL7" s="698"/>
      <c r="CM7" s="48"/>
      <c r="CN7" s="48"/>
      <c r="CO7" s="48"/>
      <c r="CP7" s="161"/>
    </row>
    <row r="8" spans="1:94" s="46" customFormat="1" ht="6" customHeight="1" x14ac:dyDescent="0.2">
      <c r="C8" s="8"/>
      <c r="D8" s="8"/>
      <c r="E8" s="49"/>
      <c r="F8" s="47"/>
      <c r="G8" s="47"/>
      <c r="H8" s="10"/>
      <c r="I8" s="10"/>
      <c r="J8" s="10"/>
      <c r="K8" s="212"/>
      <c r="M8" s="8"/>
      <c r="N8" s="8"/>
      <c r="O8" s="49"/>
      <c r="P8" s="47"/>
      <c r="Q8" s="47"/>
      <c r="R8" s="10"/>
      <c r="S8" s="10"/>
      <c r="T8" s="10"/>
      <c r="U8" s="8"/>
      <c r="V8" s="8"/>
      <c r="W8" s="8"/>
      <c r="X8" s="8"/>
      <c r="Y8" s="49"/>
      <c r="Z8" s="47"/>
      <c r="AA8" s="47"/>
      <c r="AB8" s="10"/>
      <c r="AC8" s="10"/>
      <c r="AD8" s="10"/>
      <c r="AE8" s="8"/>
      <c r="AF8" s="8"/>
      <c r="AG8" s="8"/>
      <c r="AH8" s="8"/>
      <c r="AI8" s="49"/>
      <c r="AJ8" s="47"/>
      <c r="AK8" s="47"/>
      <c r="AL8" s="10"/>
      <c r="AM8" s="10"/>
      <c r="AN8" s="10"/>
      <c r="AO8" s="8"/>
      <c r="AP8" s="8"/>
      <c r="AQ8" s="8"/>
      <c r="AR8" s="8"/>
      <c r="AS8" s="49"/>
      <c r="AT8" s="47"/>
      <c r="AU8" s="47"/>
      <c r="AV8" s="10"/>
      <c r="AW8" s="10"/>
      <c r="AX8" s="10"/>
      <c r="AY8" s="8"/>
      <c r="AZ8" s="8"/>
      <c r="BA8" s="8"/>
      <c r="BB8" s="8"/>
      <c r="BC8" s="49"/>
      <c r="BD8" s="47"/>
      <c r="BE8" s="47"/>
      <c r="BF8" s="10"/>
      <c r="BG8" s="10"/>
      <c r="BH8" s="10"/>
      <c r="BI8" s="8"/>
      <c r="BJ8" s="8"/>
      <c r="BK8" s="8"/>
      <c r="BL8" s="8"/>
      <c r="BM8" s="49"/>
      <c r="BN8" s="47"/>
      <c r="BO8" s="47"/>
      <c r="BP8" s="10"/>
      <c r="BQ8" s="10"/>
      <c r="BR8" s="10"/>
      <c r="BS8" s="8"/>
      <c r="BT8" s="8"/>
      <c r="BU8" s="8"/>
      <c r="BV8" s="8"/>
      <c r="BW8" s="49"/>
      <c r="BX8" s="47"/>
      <c r="BY8" s="47"/>
      <c r="BZ8" s="10"/>
      <c r="CA8" s="10"/>
      <c r="CB8" s="10"/>
      <c r="CC8" s="8"/>
      <c r="CD8" s="8"/>
      <c r="CE8" s="8"/>
      <c r="CF8" s="8"/>
      <c r="CG8" s="49"/>
      <c r="CH8" s="47"/>
      <c r="CI8" s="47"/>
      <c r="CJ8" s="10"/>
      <c r="CK8" s="10"/>
      <c r="CL8" s="10"/>
      <c r="CM8" s="8"/>
      <c r="CN8" s="8"/>
      <c r="CO8" s="8"/>
      <c r="CP8" s="160"/>
    </row>
    <row r="9" spans="1:94" s="46" customFormat="1" ht="15.75" customHeight="1" x14ac:dyDescent="0.2">
      <c r="A9" s="69" t="str">
        <f>CONCATENATE(Orçamento!A7," ",Orçamento!D7)</f>
        <v>Tipo de Intervenção:  REFORMA E ADEQUAÇÃO</v>
      </c>
      <c r="B9" s="8"/>
      <c r="C9" s="12"/>
      <c r="D9" s="12"/>
      <c r="E9" s="699" t="str">
        <f>Orçamento!$F$9</f>
        <v xml:space="preserve"> Investimento:</v>
      </c>
      <c r="F9" s="699"/>
      <c r="G9" s="699"/>
      <c r="H9" s="700" t="e">
        <f>Orçamento!$H$9</f>
        <v>#VALUE!</v>
      </c>
      <c r="I9" s="700"/>
      <c r="J9" s="700"/>
      <c r="K9" s="212"/>
      <c r="M9" s="12"/>
      <c r="N9" s="12"/>
      <c r="O9" s="699" t="str">
        <f>Orçamento!$F$9</f>
        <v xml:space="preserve"> Investimento:</v>
      </c>
      <c r="P9" s="699"/>
      <c r="Q9" s="699"/>
      <c r="R9" s="700" t="e">
        <f>Orçamento!$H$9</f>
        <v>#VALUE!</v>
      </c>
      <c r="S9" s="700"/>
      <c r="T9" s="700"/>
      <c r="U9" s="12"/>
      <c r="V9" s="12"/>
      <c r="W9" s="12"/>
      <c r="X9" s="12"/>
      <c r="Y9" s="699" t="str">
        <f>Orçamento!$F$9</f>
        <v xml:space="preserve"> Investimento:</v>
      </c>
      <c r="Z9" s="699"/>
      <c r="AA9" s="699"/>
      <c r="AB9" s="700" t="e">
        <f>Orçamento!$H$9</f>
        <v>#VALUE!</v>
      </c>
      <c r="AC9" s="700"/>
      <c r="AD9" s="700"/>
      <c r="AE9" s="12"/>
      <c r="AF9" s="12"/>
      <c r="AG9" s="12"/>
      <c r="AH9" s="12"/>
      <c r="AI9" s="699" t="str">
        <f>Orçamento!$F$9</f>
        <v xml:space="preserve"> Investimento:</v>
      </c>
      <c r="AJ9" s="699"/>
      <c r="AK9" s="699"/>
      <c r="AL9" s="700" t="e">
        <f>Orçamento!$H$9</f>
        <v>#VALUE!</v>
      </c>
      <c r="AM9" s="700"/>
      <c r="AN9" s="700"/>
      <c r="AO9" s="12"/>
      <c r="AP9" s="12"/>
      <c r="AQ9" s="12"/>
      <c r="AR9" s="12"/>
      <c r="AS9" s="699" t="str">
        <f>Orçamento!$F$9</f>
        <v xml:space="preserve"> Investimento:</v>
      </c>
      <c r="AT9" s="699"/>
      <c r="AU9" s="699"/>
      <c r="AV9" s="700" t="e">
        <f>Orçamento!$H$9</f>
        <v>#VALUE!</v>
      </c>
      <c r="AW9" s="700"/>
      <c r="AX9" s="700"/>
      <c r="AY9" s="12"/>
      <c r="AZ9" s="12"/>
      <c r="BA9" s="50"/>
      <c r="BB9" s="50"/>
      <c r="BC9" s="699" t="str">
        <f>Orçamento!$F$9</f>
        <v xml:space="preserve"> Investimento:</v>
      </c>
      <c r="BD9" s="699"/>
      <c r="BE9" s="699"/>
      <c r="BF9" s="700" t="e">
        <f>Orçamento!$H$9</f>
        <v>#VALUE!</v>
      </c>
      <c r="BG9" s="700"/>
      <c r="BH9" s="700"/>
      <c r="BI9" s="51"/>
      <c r="BJ9" s="51"/>
      <c r="BK9" s="51"/>
      <c r="BL9" s="51"/>
      <c r="BM9" s="699" t="str">
        <f>Orçamento!$F$9</f>
        <v xml:space="preserve"> Investimento:</v>
      </c>
      <c r="BN9" s="699"/>
      <c r="BO9" s="699"/>
      <c r="BP9" s="700" t="e">
        <f>Orçamento!$H$9</f>
        <v>#VALUE!</v>
      </c>
      <c r="BQ9" s="700"/>
      <c r="BR9" s="700"/>
      <c r="BS9" s="51"/>
      <c r="BT9" s="51"/>
      <c r="BU9" s="51"/>
      <c r="BV9" s="51"/>
      <c r="BW9" s="699" t="str">
        <f>Orçamento!$F$9</f>
        <v xml:space="preserve"> Investimento:</v>
      </c>
      <c r="BX9" s="699"/>
      <c r="BY9" s="699"/>
      <c r="BZ9" s="700" t="e">
        <f>Orçamento!$H$9</f>
        <v>#VALUE!</v>
      </c>
      <c r="CA9" s="700"/>
      <c r="CB9" s="700"/>
      <c r="CC9" s="51"/>
      <c r="CD9" s="51"/>
      <c r="CE9" s="51"/>
      <c r="CF9" s="51"/>
      <c r="CG9" s="699" t="str">
        <f>Orçamento!$F$9</f>
        <v xml:space="preserve"> Investimento:</v>
      </c>
      <c r="CH9" s="699"/>
      <c r="CI9" s="699"/>
      <c r="CJ9" s="700" t="e">
        <f>Orçamento!$H$9</f>
        <v>#VALUE!</v>
      </c>
      <c r="CK9" s="700"/>
      <c r="CL9" s="700"/>
      <c r="CM9" s="51"/>
      <c r="CN9" s="51"/>
      <c r="CO9" s="51"/>
      <c r="CP9" s="162"/>
    </row>
    <row r="10" spans="1:94" s="46" customFormat="1" ht="6" customHeight="1" x14ac:dyDescent="0.2">
      <c r="A10" s="67"/>
      <c r="B10" s="8"/>
      <c r="C10" s="8"/>
      <c r="D10" s="8"/>
      <c r="E10" s="49"/>
      <c r="F10" s="47"/>
      <c r="G10" s="47"/>
      <c r="H10" s="10"/>
      <c r="I10" s="10"/>
      <c r="J10" s="10"/>
      <c r="K10" s="212"/>
      <c r="M10" s="8"/>
      <c r="N10" s="8"/>
      <c r="O10" s="49"/>
      <c r="P10" s="47"/>
      <c r="Q10" s="47"/>
      <c r="R10" s="10"/>
      <c r="S10" s="10"/>
      <c r="T10" s="10"/>
      <c r="U10" s="8"/>
      <c r="V10" s="8"/>
      <c r="W10" s="8"/>
      <c r="X10" s="8"/>
      <c r="Y10" s="49"/>
      <c r="Z10" s="47"/>
      <c r="AA10" s="47"/>
      <c r="AB10" s="10"/>
      <c r="AC10" s="10"/>
      <c r="AD10" s="10"/>
      <c r="AE10" s="8"/>
      <c r="AF10" s="8"/>
      <c r="AG10" s="8"/>
      <c r="AH10" s="8"/>
      <c r="AI10" s="49"/>
      <c r="AJ10" s="47"/>
      <c r="AK10" s="47"/>
      <c r="AL10" s="10"/>
      <c r="AM10" s="10"/>
      <c r="AN10" s="10"/>
      <c r="AO10" s="8"/>
      <c r="AP10" s="8"/>
      <c r="AQ10" s="8"/>
      <c r="AR10" s="8"/>
      <c r="AS10" s="49"/>
      <c r="AT10" s="47"/>
      <c r="AU10" s="47"/>
      <c r="AV10" s="10"/>
      <c r="AW10" s="10"/>
      <c r="AX10" s="10"/>
      <c r="AY10" s="8"/>
      <c r="AZ10" s="8"/>
      <c r="BA10" s="8"/>
      <c r="BB10" s="8"/>
      <c r="BC10" s="49"/>
      <c r="BD10" s="47"/>
      <c r="BE10" s="47"/>
      <c r="BF10" s="10"/>
      <c r="BG10" s="10"/>
      <c r="BH10" s="10"/>
      <c r="BI10" s="8"/>
      <c r="BJ10" s="8"/>
      <c r="BK10" s="8"/>
      <c r="BL10" s="8"/>
      <c r="BM10" s="49"/>
      <c r="BN10" s="47"/>
      <c r="BO10" s="47"/>
      <c r="BP10" s="10"/>
      <c r="BQ10" s="10"/>
      <c r="BR10" s="10"/>
      <c r="BS10" s="8"/>
      <c r="BT10" s="8"/>
      <c r="BU10" s="8"/>
      <c r="BV10" s="8"/>
      <c r="BW10" s="49"/>
      <c r="BX10" s="47"/>
      <c r="BY10" s="47"/>
      <c r="BZ10" s="10"/>
      <c r="CA10" s="10"/>
      <c r="CB10" s="10"/>
      <c r="CC10" s="8"/>
      <c r="CD10" s="8"/>
      <c r="CE10" s="8"/>
      <c r="CF10" s="8"/>
      <c r="CG10" s="49"/>
      <c r="CH10" s="47"/>
      <c r="CI10" s="47"/>
      <c r="CJ10" s="10"/>
      <c r="CK10" s="10"/>
      <c r="CL10" s="10"/>
      <c r="CM10" s="8"/>
      <c r="CN10" s="8"/>
      <c r="CO10" s="8"/>
      <c r="CP10" s="160"/>
    </row>
    <row r="11" spans="1:94" s="46" customFormat="1" ht="15.75" customHeight="1" x14ac:dyDescent="0.2">
      <c r="A11" s="69" t="s">
        <v>6</v>
      </c>
      <c r="B11" s="12" t="str">
        <f>Orçamento!D9</f>
        <v>RUA EUGENIO SILVA, 65 - CIDADE SAÚDE - ITAPEVI - SP - CEP: 06694-140</v>
      </c>
      <c r="C11" s="13"/>
      <c r="D11" s="13"/>
      <c r="E11" s="696">
        <f>Orçamento!$F$11</f>
        <v>0</v>
      </c>
      <c r="F11" s="696"/>
      <c r="G11" s="696"/>
      <c r="H11" s="697">
        <f>Orçamento!$H$11</f>
        <v>0</v>
      </c>
      <c r="I11" s="697"/>
      <c r="J11" s="697"/>
      <c r="K11" s="212"/>
      <c r="M11" s="8"/>
      <c r="N11" s="8"/>
      <c r="O11" s="696">
        <f>Orçamento!$F$11</f>
        <v>0</v>
      </c>
      <c r="P11" s="696"/>
      <c r="Q11" s="696"/>
      <c r="R11" s="697">
        <f>Orçamento!$H$11</f>
        <v>0</v>
      </c>
      <c r="S11" s="697"/>
      <c r="T11" s="697"/>
      <c r="U11" s="8"/>
      <c r="V11" s="8"/>
      <c r="W11" s="8"/>
      <c r="X11" s="8"/>
      <c r="Y11" s="696">
        <f>Orçamento!$F$11</f>
        <v>0</v>
      </c>
      <c r="Z11" s="696"/>
      <c r="AA11" s="696"/>
      <c r="AB11" s="697">
        <f>Orçamento!$H$11</f>
        <v>0</v>
      </c>
      <c r="AC11" s="697"/>
      <c r="AD11" s="697"/>
      <c r="AE11" s="8"/>
      <c r="AF11" s="8"/>
      <c r="AG11" s="8"/>
      <c r="AH11" s="8"/>
      <c r="AI11" s="696">
        <f>Orçamento!$F$11</f>
        <v>0</v>
      </c>
      <c r="AJ11" s="696"/>
      <c r="AK11" s="696"/>
      <c r="AL11" s="697">
        <f>Orçamento!$H$11</f>
        <v>0</v>
      </c>
      <c r="AM11" s="697"/>
      <c r="AN11" s="697"/>
      <c r="AO11" s="8"/>
      <c r="AP11" s="8"/>
      <c r="AQ11" s="8"/>
      <c r="AR11" s="8"/>
      <c r="AS11" s="696">
        <f>Orçamento!$F$11</f>
        <v>0</v>
      </c>
      <c r="AT11" s="696"/>
      <c r="AU11" s="696"/>
      <c r="AV11" s="697">
        <f>Orçamento!$H$11</f>
        <v>0</v>
      </c>
      <c r="AW11" s="697"/>
      <c r="AX11" s="697"/>
      <c r="AY11" s="8"/>
      <c r="AZ11" s="8"/>
      <c r="BA11" s="12"/>
      <c r="BB11" s="12"/>
      <c r="BC11" s="696">
        <f>Orçamento!$F$11</f>
        <v>0</v>
      </c>
      <c r="BD11" s="696"/>
      <c r="BE11" s="696"/>
      <c r="BF11" s="697">
        <f>Orçamento!$H$11</f>
        <v>0</v>
      </c>
      <c r="BG11" s="697"/>
      <c r="BH11" s="697"/>
      <c r="BI11" s="52"/>
      <c r="BJ11" s="52"/>
      <c r="BK11" s="52"/>
      <c r="BL11" s="52"/>
      <c r="BM11" s="696">
        <f>Orçamento!$F$11</f>
        <v>0</v>
      </c>
      <c r="BN11" s="696"/>
      <c r="BO11" s="696"/>
      <c r="BP11" s="697">
        <f>Orçamento!$H$11</f>
        <v>0</v>
      </c>
      <c r="BQ11" s="697"/>
      <c r="BR11" s="697"/>
      <c r="BS11" s="52"/>
      <c r="BT11" s="52"/>
      <c r="BU11" s="52"/>
      <c r="BV11" s="52"/>
      <c r="BW11" s="696">
        <f>Orçamento!$F$11</f>
        <v>0</v>
      </c>
      <c r="BX11" s="696"/>
      <c r="BY11" s="696"/>
      <c r="BZ11" s="697">
        <f>Orçamento!$H$11</f>
        <v>0</v>
      </c>
      <c r="CA11" s="697"/>
      <c r="CB11" s="697"/>
      <c r="CC11" s="52"/>
      <c r="CD11" s="52"/>
      <c r="CE11" s="52"/>
      <c r="CF11" s="52"/>
      <c r="CG11" s="696">
        <f>Orçamento!$F$11</f>
        <v>0</v>
      </c>
      <c r="CH11" s="696"/>
      <c r="CI11" s="696"/>
      <c r="CJ11" s="697">
        <f>Orçamento!$H$11</f>
        <v>0</v>
      </c>
      <c r="CK11" s="697"/>
      <c r="CL11" s="697"/>
      <c r="CM11" s="52"/>
      <c r="CN11" s="52"/>
      <c r="CO11" s="52"/>
      <c r="CP11" s="163"/>
    </row>
    <row r="12" spans="1:94" s="7" customFormat="1" ht="6" customHeight="1" thickBot="1" x14ac:dyDescent="0.25">
      <c r="A12" s="204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R12" s="46"/>
      <c r="S12" s="46"/>
      <c r="W12" s="46"/>
      <c r="X12" s="46"/>
      <c r="CP12" s="205"/>
    </row>
    <row r="13" spans="1:94" s="53" customFormat="1" ht="12" customHeight="1" thickBot="1" x14ac:dyDescent="0.25">
      <c r="A13" s="157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206"/>
      <c r="S13" s="206"/>
      <c r="T13" s="158"/>
      <c r="U13" s="158"/>
      <c r="V13" s="158"/>
      <c r="W13" s="206"/>
      <c r="X13" s="206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8"/>
    </row>
    <row r="14" spans="1:94" s="54" customFormat="1" ht="18.75" thickBot="1" x14ac:dyDescent="0.25">
      <c r="A14" s="694" t="s">
        <v>528</v>
      </c>
      <c r="B14" s="695" t="s">
        <v>529</v>
      </c>
      <c r="C14" s="155" t="s">
        <v>530</v>
      </c>
      <c r="D14" s="155" t="s">
        <v>531</v>
      </c>
      <c r="E14" s="725">
        <v>1</v>
      </c>
      <c r="F14" s="725"/>
      <c r="G14" s="725"/>
      <c r="H14" s="725"/>
      <c r="I14" s="725"/>
      <c r="J14" s="725">
        <f>E14+1</f>
        <v>2</v>
      </c>
      <c r="K14" s="725"/>
      <c r="L14" s="725"/>
      <c r="M14" s="725"/>
      <c r="N14" s="725"/>
      <c r="O14" s="725">
        <f>J14+1</f>
        <v>3</v>
      </c>
      <c r="P14" s="725"/>
      <c r="Q14" s="725"/>
      <c r="R14" s="725"/>
      <c r="S14" s="725"/>
      <c r="T14" s="725">
        <f>O14+1</f>
        <v>4</v>
      </c>
      <c r="U14" s="725"/>
      <c r="V14" s="725"/>
      <c r="W14" s="725"/>
      <c r="X14" s="725"/>
      <c r="Y14" s="725">
        <f>T14+1</f>
        <v>5</v>
      </c>
      <c r="Z14" s="725"/>
      <c r="AA14" s="725"/>
      <c r="AB14" s="725"/>
      <c r="AC14" s="725"/>
      <c r="AD14" s="725">
        <f>Y14+1</f>
        <v>6</v>
      </c>
      <c r="AE14" s="725"/>
      <c r="AF14" s="725"/>
      <c r="AG14" s="725"/>
      <c r="AH14" s="725"/>
      <c r="AI14" s="725">
        <f>AD14+1</f>
        <v>7</v>
      </c>
      <c r="AJ14" s="725"/>
      <c r="AK14" s="725"/>
      <c r="AL14" s="725"/>
      <c r="AM14" s="725"/>
      <c r="AN14" s="725">
        <f>AI14+1</f>
        <v>8</v>
      </c>
      <c r="AO14" s="725"/>
      <c r="AP14" s="725"/>
      <c r="AQ14" s="725"/>
      <c r="AR14" s="725"/>
      <c r="AS14" s="725">
        <f>AN14+1</f>
        <v>9</v>
      </c>
      <c r="AT14" s="725"/>
      <c r="AU14" s="725"/>
      <c r="AV14" s="725"/>
      <c r="AW14" s="725"/>
      <c r="AX14" s="725">
        <f>AS14+1</f>
        <v>10</v>
      </c>
      <c r="AY14" s="725"/>
      <c r="AZ14" s="725"/>
      <c r="BA14" s="725"/>
      <c r="BB14" s="725"/>
      <c r="BC14" s="725">
        <f>AX14+1</f>
        <v>11</v>
      </c>
      <c r="BD14" s="725"/>
      <c r="BE14" s="725"/>
      <c r="BF14" s="725"/>
      <c r="BG14" s="725"/>
      <c r="BH14" s="725">
        <f>BC14+1</f>
        <v>12</v>
      </c>
      <c r="BI14" s="725"/>
      <c r="BJ14" s="725"/>
      <c r="BK14" s="725"/>
      <c r="BL14" s="725"/>
      <c r="BM14" s="725">
        <f>BH14+1</f>
        <v>13</v>
      </c>
      <c r="BN14" s="725"/>
      <c r="BO14" s="725"/>
      <c r="BP14" s="725"/>
      <c r="BQ14" s="725"/>
      <c r="BR14" s="725">
        <f>BM14+1</f>
        <v>14</v>
      </c>
      <c r="BS14" s="725"/>
      <c r="BT14" s="725"/>
      <c r="BU14" s="725"/>
      <c r="BV14" s="725"/>
      <c r="BW14" s="725">
        <f>BR14+1</f>
        <v>15</v>
      </c>
      <c r="BX14" s="725"/>
      <c r="BY14" s="725"/>
      <c r="BZ14" s="725"/>
      <c r="CA14" s="725"/>
      <c r="CB14" s="725">
        <f>BW14+1</f>
        <v>16</v>
      </c>
      <c r="CC14" s="725"/>
      <c r="CD14" s="725"/>
      <c r="CE14" s="725"/>
      <c r="CF14" s="725"/>
      <c r="CG14" s="725">
        <f>CB14+1</f>
        <v>17</v>
      </c>
      <c r="CH14" s="725"/>
      <c r="CI14" s="725"/>
      <c r="CJ14" s="725"/>
      <c r="CK14" s="725"/>
      <c r="CL14" s="725">
        <f>CG14+1</f>
        <v>18</v>
      </c>
      <c r="CM14" s="725"/>
      <c r="CN14" s="725"/>
      <c r="CO14" s="725"/>
      <c r="CP14" s="728"/>
    </row>
    <row r="15" spans="1:94" s="54" customFormat="1" ht="18.75" thickBot="1" x14ac:dyDescent="0.25">
      <c r="A15" s="694"/>
      <c r="B15" s="695"/>
      <c r="C15" s="94" t="s">
        <v>15</v>
      </c>
      <c r="D15" s="94" t="s">
        <v>21</v>
      </c>
      <c r="E15" s="95" t="s">
        <v>16</v>
      </c>
      <c r="F15" s="96" t="s">
        <v>17</v>
      </c>
      <c r="G15" s="96" t="s">
        <v>18</v>
      </c>
      <c r="H15" s="96" t="s">
        <v>19</v>
      </c>
      <c r="I15" s="97" t="s">
        <v>20</v>
      </c>
      <c r="J15" s="95" t="s">
        <v>16</v>
      </c>
      <c r="K15" s="96" t="s">
        <v>17</v>
      </c>
      <c r="L15" s="96" t="s">
        <v>18</v>
      </c>
      <c r="M15" s="96" t="s">
        <v>19</v>
      </c>
      <c r="N15" s="97" t="s">
        <v>20</v>
      </c>
      <c r="O15" s="95" t="s">
        <v>16</v>
      </c>
      <c r="P15" s="96" t="s">
        <v>17</v>
      </c>
      <c r="Q15" s="96" t="s">
        <v>18</v>
      </c>
      <c r="R15" s="96" t="s">
        <v>19</v>
      </c>
      <c r="S15" s="97" t="s">
        <v>20</v>
      </c>
      <c r="T15" s="95" t="s">
        <v>16</v>
      </c>
      <c r="U15" s="96" t="s">
        <v>17</v>
      </c>
      <c r="V15" s="96" t="s">
        <v>18</v>
      </c>
      <c r="W15" s="96" t="s">
        <v>19</v>
      </c>
      <c r="X15" s="97" t="s">
        <v>20</v>
      </c>
      <c r="Y15" s="95" t="s">
        <v>16</v>
      </c>
      <c r="Z15" s="96" t="s">
        <v>17</v>
      </c>
      <c r="AA15" s="96" t="s">
        <v>18</v>
      </c>
      <c r="AB15" s="96" t="s">
        <v>19</v>
      </c>
      <c r="AC15" s="97" t="s">
        <v>20</v>
      </c>
      <c r="AD15" s="95" t="s">
        <v>16</v>
      </c>
      <c r="AE15" s="96" t="s">
        <v>17</v>
      </c>
      <c r="AF15" s="96" t="s">
        <v>18</v>
      </c>
      <c r="AG15" s="96" t="s">
        <v>19</v>
      </c>
      <c r="AH15" s="97" t="s">
        <v>20</v>
      </c>
      <c r="AI15" s="95" t="s">
        <v>16</v>
      </c>
      <c r="AJ15" s="96" t="s">
        <v>17</v>
      </c>
      <c r="AK15" s="96" t="s">
        <v>18</v>
      </c>
      <c r="AL15" s="96" t="s">
        <v>19</v>
      </c>
      <c r="AM15" s="97" t="s">
        <v>20</v>
      </c>
      <c r="AN15" s="95" t="s">
        <v>16</v>
      </c>
      <c r="AO15" s="96" t="s">
        <v>17</v>
      </c>
      <c r="AP15" s="96" t="s">
        <v>18</v>
      </c>
      <c r="AQ15" s="96" t="s">
        <v>19</v>
      </c>
      <c r="AR15" s="97" t="s">
        <v>20</v>
      </c>
      <c r="AS15" s="95" t="s">
        <v>16</v>
      </c>
      <c r="AT15" s="96" t="s">
        <v>17</v>
      </c>
      <c r="AU15" s="96" t="s">
        <v>18</v>
      </c>
      <c r="AV15" s="96" t="s">
        <v>19</v>
      </c>
      <c r="AW15" s="97" t="s">
        <v>20</v>
      </c>
      <c r="AX15" s="95" t="s">
        <v>16</v>
      </c>
      <c r="AY15" s="96" t="s">
        <v>17</v>
      </c>
      <c r="AZ15" s="96" t="s">
        <v>18</v>
      </c>
      <c r="BA15" s="96" t="s">
        <v>19</v>
      </c>
      <c r="BB15" s="97" t="s">
        <v>20</v>
      </c>
      <c r="BC15" s="95" t="s">
        <v>16</v>
      </c>
      <c r="BD15" s="96" t="s">
        <v>17</v>
      </c>
      <c r="BE15" s="96" t="s">
        <v>18</v>
      </c>
      <c r="BF15" s="96" t="s">
        <v>19</v>
      </c>
      <c r="BG15" s="97" t="s">
        <v>20</v>
      </c>
      <c r="BH15" s="95" t="s">
        <v>16</v>
      </c>
      <c r="BI15" s="96" t="s">
        <v>17</v>
      </c>
      <c r="BJ15" s="96" t="s">
        <v>18</v>
      </c>
      <c r="BK15" s="96" t="s">
        <v>19</v>
      </c>
      <c r="BL15" s="97" t="s">
        <v>20</v>
      </c>
      <c r="BM15" s="95" t="s">
        <v>16</v>
      </c>
      <c r="BN15" s="96" t="s">
        <v>17</v>
      </c>
      <c r="BO15" s="96" t="s">
        <v>18</v>
      </c>
      <c r="BP15" s="96" t="s">
        <v>19</v>
      </c>
      <c r="BQ15" s="97" t="s">
        <v>20</v>
      </c>
      <c r="BR15" s="95" t="s">
        <v>16</v>
      </c>
      <c r="BS15" s="96" t="s">
        <v>17</v>
      </c>
      <c r="BT15" s="96" t="s">
        <v>18</v>
      </c>
      <c r="BU15" s="96" t="s">
        <v>19</v>
      </c>
      <c r="BV15" s="97" t="s">
        <v>20</v>
      </c>
      <c r="BW15" s="95" t="s">
        <v>16</v>
      </c>
      <c r="BX15" s="96" t="s">
        <v>17</v>
      </c>
      <c r="BY15" s="96" t="s">
        <v>18</v>
      </c>
      <c r="BZ15" s="96" t="s">
        <v>19</v>
      </c>
      <c r="CA15" s="97" t="s">
        <v>20</v>
      </c>
      <c r="CB15" s="95" t="s">
        <v>16</v>
      </c>
      <c r="CC15" s="96" t="s">
        <v>17</v>
      </c>
      <c r="CD15" s="96" t="s">
        <v>18</v>
      </c>
      <c r="CE15" s="96" t="s">
        <v>19</v>
      </c>
      <c r="CF15" s="97" t="s">
        <v>20</v>
      </c>
      <c r="CG15" s="95" t="s">
        <v>16</v>
      </c>
      <c r="CH15" s="96" t="s">
        <v>17</v>
      </c>
      <c r="CI15" s="96" t="s">
        <v>18</v>
      </c>
      <c r="CJ15" s="96" t="s">
        <v>19</v>
      </c>
      <c r="CK15" s="97" t="s">
        <v>20</v>
      </c>
      <c r="CL15" s="95" t="s">
        <v>16</v>
      </c>
      <c r="CM15" s="96" t="s">
        <v>17</v>
      </c>
      <c r="CN15" s="96" t="s">
        <v>18</v>
      </c>
      <c r="CO15" s="96" t="s">
        <v>19</v>
      </c>
      <c r="CP15" s="164" t="s">
        <v>20</v>
      </c>
    </row>
    <row r="16" spans="1:94" ht="12" customHeight="1" thickBot="1" x14ac:dyDescent="0.25">
      <c r="A16" s="165"/>
      <c r="B16" s="55"/>
      <c r="C16" s="56"/>
      <c r="D16" s="56"/>
      <c r="E16" s="55"/>
      <c r="F16" s="55"/>
      <c r="G16" s="55"/>
      <c r="H16" s="55"/>
      <c r="I16" s="55"/>
      <c r="J16" s="55"/>
      <c r="K16" s="55"/>
      <c r="L16" s="55"/>
      <c r="M16" s="55"/>
      <c r="N16" s="57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66"/>
    </row>
    <row r="17" spans="1:95" ht="23.25" customHeight="1" x14ac:dyDescent="0.2">
      <c r="A17" s="666">
        <f>Orçamento!A14</f>
        <v>1</v>
      </c>
      <c r="B17" s="717" t="str">
        <f>Orçamento!D14</f>
        <v>ADMINISTRAÇÃO</v>
      </c>
      <c r="C17" s="668" t="e">
        <f>VLOOKUP(B17,Orçamento!$D$14:$I$64,6,FALSE)</f>
        <v>#DIV/0!</v>
      </c>
      <c r="D17" s="710" t="e">
        <f>ROUND(VLOOKUP(B17,Orçamento!$D$14:$I$64,2,FALSE)*Orçamento!#REF!,2)</f>
        <v>#REF!</v>
      </c>
      <c r="E17" s="198">
        <f>Orçamento!L14</f>
        <v>0</v>
      </c>
      <c r="F17" s="199">
        <f>Orçamento!M14</f>
        <v>0</v>
      </c>
      <c r="G17" s="199">
        <f>Orçamento!N14</f>
        <v>0</v>
      </c>
      <c r="H17" s="199">
        <f>Orçamento!O14</f>
        <v>0</v>
      </c>
      <c r="I17" s="200">
        <f>Orçamento!P14</f>
        <v>0</v>
      </c>
      <c r="J17" s="198">
        <f>Orçamento!S14</f>
        <v>0</v>
      </c>
      <c r="K17" s="199">
        <f>Orçamento!T14</f>
        <v>0</v>
      </c>
      <c r="L17" s="199">
        <f>Orçamento!U14</f>
        <v>0</v>
      </c>
      <c r="M17" s="199">
        <f>Orçamento!V14</f>
        <v>0</v>
      </c>
      <c r="N17" s="200">
        <f>Orçamento!W14</f>
        <v>0</v>
      </c>
      <c r="O17" s="198">
        <f>Orçamento!Z14</f>
        <v>0</v>
      </c>
      <c r="P17" s="199">
        <f>Orçamento!AA14</f>
        <v>0</v>
      </c>
      <c r="Q17" s="199">
        <f>Orçamento!AB14</f>
        <v>0</v>
      </c>
      <c r="R17" s="199">
        <f>Orçamento!AC14</f>
        <v>0</v>
      </c>
      <c r="S17" s="200">
        <f>Orçamento!AD14</f>
        <v>0</v>
      </c>
      <c r="T17" s="198">
        <f>Orçamento!AG14</f>
        <v>0</v>
      </c>
      <c r="U17" s="199">
        <f>Orçamento!AH14</f>
        <v>0</v>
      </c>
      <c r="V17" s="199">
        <f>Orçamento!AI14</f>
        <v>0</v>
      </c>
      <c r="W17" s="199">
        <f>Orçamento!AJ14</f>
        <v>0</v>
      </c>
      <c r="X17" s="200">
        <f>Orçamento!AK14</f>
        <v>0</v>
      </c>
      <c r="Y17" s="198">
        <f>Orçamento!AN14</f>
        <v>0</v>
      </c>
      <c r="Z17" s="199">
        <f>Orçamento!AO14</f>
        <v>0</v>
      </c>
      <c r="AA17" s="199">
        <f>Orçamento!AP14</f>
        <v>0</v>
      </c>
      <c r="AB17" s="199">
        <f>Orçamento!AQ14</f>
        <v>0</v>
      </c>
      <c r="AC17" s="200">
        <f>Orçamento!AR14</f>
        <v>0</v>
      </c>
      <c r="AD17" s="198">
        <f>Orçamento!AU14</f>
        <v>0</v>
      </c>
      <c r="AE17" s="199">
        <f>Orçamento!AV14</f>
        <v>0</v>
      </c>
      <c r="AF17" s="199">
        <f>Orçamento!AW14</f>
        <v>0</v>
      </c>
      <c r="AG17" s="199">
        <f>Orçamento!AX14</f>
        <v>0</v>
      </c>
      <c r="AH17" s="200">
        <f>Orçamento!AY14</f>
        <v>0</v>
      </c>
      <c r="AI17" s="198">
        <f>Orçamento!BB14</f>
        <v>0</v>
      </c>
      <c r="AJ17" s="199">
        <f>Orçamento!BC14</f>
        <v>0</v>
      </c>
      <c r="AK17" s="199">
        <f>Orçamento!BD14</f>
        <v>0</v>
      </c>
      <c r="AL17" s="199">
        <f>Orçamento!BE14</f>
        <v>0</v>
      </c>
      <c r="AM17" s="200">
        <f>Orçamento!BF14</f>
        <v>0</v>
      </c>
      <c r="AN17" s="198">
        <f>Orçamento!BI14</f>
        <v>0</v>
      </c>
      <c r="AO17" s="199">
        <f>Orçamento!BJ14</f>
        <v>0</v>
      </c>
      <c r="AP17" s="199">
        <f>Orçamento!BK14</f>
        <v>0</v>
      </c>
      <c r="AQ17" s="199">
        <f>Orçamento!BL14</f>
        <v>0</v>
      </c>
      <c r="AR17" s="200">
        <f>Orçamento!BM14</f>
        <v>0</v>
      </c>
      <c r="AS17" s="198">
        <f>Orçamento!BP14</f>
        <v>0</v>
      </c>
      <c r="AT17" s="199">
        <f>Orçamento!BQ14</f>
        <v>0</v>
      </c>
      <c r="AU17" s="199">
        <f>Orçamento!BR14</f>
        <v>0</v>
      </c>
      <c r="AV17" s="199">
        <f>Orçamento!BS14</f>
        <v>0</v>
      </c>
      <c r="AW17" s="200">
        <f>Orçamento!BT14</f>
        <v>0</v>
      </c>
      <c r="AX17" s="198">
        <f>Orçamento!BW14</f>
        <v>0</v>
      </c>
      <c r="AY17" s="199">
        <f>Orçamento!BX14</f>
        <v>0</v>
      </c>
      <c r="AZ17" s="199">
        <f>Orçamento!BY14</f>
        <v>0</v>
      </c>
      <c r="BA17" s="199">
        <f>Orçamento!BZ14</f>
        <v>0</v>
      </c>
      <c r="BB17" s="200">
        <f>Orçamento!CA14</f>
        <v>0</v>
      </c>
      <c r="BC17" s="198">
        <f>Orçamento!CD14</f>
        <v>0</v>
      </c>
      <c r="BD17" s="199">
        <f>Orçamento!CE14</f>
        <v>0</v>
      </c>
      <c r="BE17" s="199">
        <f>Orçamento!CF14</f>
        <v>0</v>
      </c>
      <c r="BF17" s="199">
        <f>Orçamento!CG14</f>
        <v>0</v>
      </c>
      <c r="BG17" s="200">
        <f>Orçamento!CH14</f>
        <v>0</v>
      </c>
      <c r="BH17" s="198">
        <f>Orçamento!CK14</f>
        <v>0</v>
      </c>
      <c r="BI17" s="199">
        <f>Orçamento!CL14</f>
        <v>0</v>
      </c>
      <c r="BJ17" s="199">
        <f>Orçamento!CM14</f>
        <v>0</v>
      </c>
      <c r="BK17" s="199">
        <f>Orçamento!CN14</f>
        <v>0</v>
      </c>
      <c r="BL17" s="200">
        <f>Orçamento!CO14</f>
        <v>0</v>
      </c>
      <c r="BM17" s="198">
        <f>Orçamento!CR14</f>
        <v>0</v>
      </c>
      <c r="BN17" s="199">
        <f>Orçamento!CS14</f>
        <v>0</v>
      </c>
      <c r="BO17" s="199">
        <f>Orçamento!CT14</f>
        <v>0</v>
      </c>
      <c r="BP17" s="199">
        <f>Orçamento!CU14</f>
        <v>0</v>
      </c>
      <c r="BQ17" s="200">
        <f>Orçamento!CV14</f>
        <v>0</v>
      </c>
      <c r="BR17" s="198">
        <f>Orçamento!CY14</f>
        <v>0</v>
      </c>
      <c r="BS17" s="199">
        <f>Orçamento!CZ14</f>
        <v>0</v>
      </c>
      <c r="BT17" s="199">
        <f>Orçamento!DA14</f>
        <v>0</v>
      </c>
      <c r="BU17" s="199">
        <f>Orçamento!DB14</f>
        <v>0</v>
      </c>
      <c r="BV17" s="200">
        <f>Orçamento!DC14</f>
        <v>0</v>
      </c>
      <c r="BW17" s="198">
        <f>Orçamento!DF14</f>
        <v>0</v>
      </c>
      <c r="BX17" s="199">
        <f>Orçamento!DG14</f>
        <v>0</v>
      </c>
      <c r="BY17" s="199">
        <f>Orçamento!DH14</f>
        <v>0</v>
      </c>
      <c r="BZ17" s="199">
        <f>Orçamento!DI14</f>
        <v>0</v>
      </c>
      <c r="CA17" s="200">
        <f>Orçamento!DJ14</f>
        <v>0</v>
      </c>
      <c r="CB17" s="198">
        <f>Orçamento!DM14</f>
        <v>0</v>
      </c>
      <c r="CC17" s="199">
        <f>Orçamento!DN14</f>
        <v>0</v>
      </c>
      <c r="CD17" s="199">
        <f>Orçamento!DO14</f>
        <v>0</v>
      </c>
      <c r="CE17" s="199">
        <f>Orçamento!DP14</f>
        <v>0</v>
      </c>
      <c r="CF17" s="200">
        <f>Orçamento!DQ14</f>
        <v>0</v>
      </c>
      <c r="CG17" s="198">
        <f>Orçamento!DT14</f>
        <v>0</v>
      </c>
      <c r="CH17" s="199">
        <f>Orçamento!DU14</f>
        <v>0</v>
      </c>
      <c r="CI17" s="199">
        <f>Orçamento!DV14</f>
        <v>0</v>
      </c>
      <c r="CJ17" s="199">
        <f>Orçamento!DW14</f>
        <v>0</v>
      </c>
      <c r="CK17" s="200">
        <f>Orçamento!DX14</f>
        <v>0</v>
      </c>
      <c r="CL17" s="198">
        <f>Orçamento!EA14</f>
        <v>0</v>
      </c>
      <c r="CM17" s="199">
        <f>Orçamento!EB14</f>
        <v>0</v>
      </c>
      <c r="CN17" s="199">
        <f>Orçamento!EC14</f>
        <v>0</v>
      </c>
      <c r="CO17" s="199">
        <f>Orçamento!ED14</f>
        <v>0</v>
      </c>
      <c r="CP17" s="200">
        <f>Orçamento!EE14</f>
        <v>0</v>
      </c>
      <c r="CQ17" s="38">
        <f>SUM(E17:CP17)</f>
        <v>0</v>
      </c>
    </row>
    <row r="18" spans="1:95" ht="14.25" customHeight="1" x14ac:dyDescent="0.2">
      <c r="A18" s="686"/>
      <c r="B18" s="708"/>
      <c r="C18" s="687"/>
      <c r="D18" s="703"/>
      <c r="E18" s="711" t="e">
        <f>ROUND(SUMPRODUCT(E17,$D17)+SUMPRODUCT(F17,$D17)+SUMPRODUCT(G17,$D17)+SUMPRODUCT(H17,$D17)+SUMPRODUCT(I17,$D17),2)</f>
        <v>#REF!</v>
      </c>
      <c r="F18" s="712"/>
      <c r="G18" s="712"/>
      <c r="H18" s="712"/>
      <c r="I18" s="713"/>
      <c r="J18" s="711" t="e">
        <f>ROUND(SUMPRODUCT(J17,$D17)+SUMPRODUCT(K17,$D17)+SUMPRODUCT(L17,$D17)+SUMPRODUCT(M17,$D17)+SUMPRODUCT(N17,$D17),2)</f>
        <v>#REF!</v>
      </c>
      <c r="K18" s="712"/>
      <c r="L18" s="712"/>
      <c r="M18" s="712"/>
      <c r="N18" s="713"/>
      <c r="O18" s="711" t="e">
        <f>ROUND(SUMPRODUCT(O17,$D17)+SUMPRODUCT(P17,$D17)+SUMPRODUCT(Q17,$D17)+SUMPRODUCT(R17,$D17)+SUMPRODUCT(S17,$D17),2)</f>
        <v>#REF!</v>
      </c>
      <c r="P18" s="712"/>
      <c r="Q18" s="712"/>
      <c r="R18" s="712"/>
      <c r="S18" s="713"/>
      <c r="T18" s="711" t="e">
        <f>ROUND(SUMPRODUCT(T17,$D17)+SUMPRODUCT(U17,$D17)+SUMPRODUCT(V17,$D17)+SUMPRODUCT(W17,$D17)+SUMPRODUCT(X17,$D17),2)</f>
        <v>#REF!</v>
      </c>
      <c r="U18" s="712"/>
      <c r="V18" s="712"/>
      <c r="W18" s="712"/>
      <c r="X18" s="713"/>
      <c r="Y18" s="711" t="e">
        <f>ROUND(SUMPRODUCT(Y17,$D17)+SUMPRODUCT(Z17,$D17)+SUMPRODUCT(AA17,$D17)+SUMPRODUCT(AB17,$D17)+SUMPRODUCT(AC17,$D17),2)</f>
        <v>#REF!</v>
      </c>
      <c r="Z18" s="712"/>
      <c r="AA18" s="712"/>
      <c r="AB18" s="712"/>
      <c r="AC18" s="713"/>
      <c r="AD18" s="711" t="e">
        <f>ROUND(SUMPRODUCT(AD17,$D17)+SUMPRODUCT(AE17,$D17)+SUMPRODUCT(AF17,$D17)+SUMPRODUCT(AG17,$D17)+SUMPRODUCT(AH17,$D17),2)</f>
        <v>#REF!</v>
      </c>
      <c r="AE18" s="712"/>
      <c r="AF18" s="712"/>
      <c r="AG18" s="712"/>
      <c r="AH18" s="713"/>
      <c r="AI18" s="711" t="e">
        <f>ROUND(SUMPRODUCT(AI17,$D17)+SUMPRODUCT(AJ17,$D17)+SUMPRODUCT(AK17,$D17)+SUMPRODUCT(AL17,$D17)+SUMPRODUCT(AM17,$D17),2)</f>
        <v>#REF!</v>
      </c>
      <c r="AJ18" s="712"/>
      <c r="AK18" s="712"/>
      <c r="AL18" s="712"/>
      <c r="AM18" s="713"/>
      <c r="AN18" s="711" t="e">
        <f>ROUND(SUMPRODUCT(AN17,$D17)+SUMPRODUCT(AO17,$D17)+SUMPRODUCT(AP17,$D17)+SUMPRODUCT(AQ17,$D17)+SUMPRODUCT(AR17,$D17),2)</f>
        <v>#REF!</v>
      </c>
      <c r="AO18" s="712"/>
      <c r="AP18" s="712"/>
      <c r="AQ18" s="712"/>
      <c r="AR18" s="713"/>
      <c r="AS18" s="711" t="e">
        <f>ROUND(SUMPRODUCT(AS17,$D17)+SUMPRODUCT(AT17,$D17)+SUMPRODUCT(AU17,$D17)+SUMPRODUCT(AV17,$D17)+SUMPRODUCT(AW17,$D17),2)</f>
        <v>#REF!</v>
      </c>
      <c r="AT18" s="712"/>
      <c r="AU18" s="712"/>
      <c r="AV18" s="712"/>
      <c r="AW18" s="713"/>
      <c r="AX18" s="711" t="e">
        <f>ROUND(SUMPRODUCT(AX17,$D17)+SUMPRODUCT(AY17,$D17)+SUMPRODUCT(AZ17,$D17)+SUMPRODUCT(BA17,$D17)+SUMPRODUCT(BB17,$D17),2)</f>
        <v>#REF!</v>
      </c>
      <c r="AY18" s="712"/>
      <c r="AZ18" s="712"/>
      <c r="BA18" s="712"/>
      <c r="BB18" s="713"/>
      <c r="BC18" s="711" t="e">
        <f>ROUND(SUMPRODUCT(BC17,$D17)+SUMPRODUCT(BD17,$D17)+SUMPRODUCT(BE17,$D17)+SUMPRODUCT(BF17,$D17)+SUMPRODUCT(BG17,$D17),2)</f>
        <v>#REF!</v>
      </c>
      <c r="BD18" s="712"/>
      <c r="BE18" s="712"/>
      <c r="BF18" s="712"/>
      <c r="BG18" s="713"/>
      <c r="BH18" s="711" t="e">
        <f>ROUND(SUMPRODUCT(BH17,$D17)+SUMPRODUCT(BI17,$D17)+SUMPRODUCT(BJ17,$D17)+SUMPRODUCT(BK17,$D17)+SUMPRODUCT(BL17,$D17),2)</f>
        <v>#REF!</v>
      </c>
      <c r="BI18" s="712"/>
      <c r="BJ18" s="712"/>
      <c r="BK18" s="712"/>
      <c r="BL18" s="713"/>
      <c r="BM18" s="711" t="e">
        <f>ROUND(SUMPRODUCT(BM17,$D17)+SUMPRODUCT(BN17,$D17)+SUMPRODUCT(BO17,$D17)+SUMPRODUCT(BP17,$D17)+SUMPRODUCT(BQ17,$D17),2)</f>
        <v>#REF!</v>
      </c>
      <c r="BN18" s="712"/>
      <c r="BO18" s="712"/>
      <c r="BP18" s="712"/>
      <c r="BQ18" s="713"/>
      <c r="BR18" s="711" t="e">
        <f>ROUND(SUMPRODUCT(BR17,$D17)+SUMPRODUCT(BS17,$D17)+SUMPRODUCT(BT17,$D17)+SUMPRODUCT(BU17,$D17)+SUMPRODUCT(BV17,$D17),2)</f>
        <v>#REF!</v>
      </c>
      <c r="BS18" s="712"/>
      <c r="BT18" s="712"/>
      <c r="BU18" s="712"/>
      <c r="BV18" s="713"/>
      <c r="BW18" s="711" t="e">
        <f>ROUND(SUMPRODUCT(BW17,$D17)+SUMPRODUCT(BX17,$D17)+SUMPRODUCT(BY17,$D17)+SUMPRODUCT(BZ17,$D17)+SUMPRODUCT(CA17,$D17),2)</f>
        <v>#REF!</v>
      </c>
      <c r="BX18" s="712"/>
      <c r="BY18" s="712"/>
      <c r="BZ18" s="712"/>
      <c r="CA18" s="713"/>
      <c r="CB18" s="711" t="e">
        <f>ROUND(SUMPRODUCT(CB17,$D17)+SUMPRODUCT(CC17,$D17)+SUMPRODUCT(CD17,$D17)+SUMPRODUCT(CE17,$D17)+SUMPRODUCT(CF17,$D17),2)</f>
        <v>#REF!</v>
      </c>
      <c r="CC18" s="712"/>
      <c r="CD18" s="712"/>
      <c r="CE18" s="712"/>
      <c r="CF18" s="713"/>
      <c r="CG18" s="711" t="e">
        <f>ROUND(SUMPRODUCT(CG17,$D17)+SUMPRODUCT(CH17,$D17)+SUMPRODUCT(CI17,$D17)+SUMPRODUCT(CJ17,$D17)+SUMPRODUCT(CK17,$D17),2)</f>
        <v>#REF!</v>
      </c>
      <c r="CH18" s="712"/>
      <c r="CI18" s="712"/>
      <c r="CJ18" s="712"/>
      <c r="CK18" s="713"/>
      <c r="CL18" s="711" t="e">
        <f>ROUND(SUMPRODUCT(CL17,$D17)+SUMPRODUCT(CM17,$D17)+SUMPRODUCT(CN17,$D17)+SUMPRODUCT(CO17,$D17)+SUMPRODUCT(CP17,$D17),2)</f>
        <v>#REF!</v>
      </c>
      <c r="CM18" s="712"/>
      <c r="CN18" s="712"/>
      <c r="CO18" s="712"/>
      <c r="CP18" s="713"/>
      <c r="CQ18" s="38"/>
    </row>
    <row r="19" spans="1:95" ht="23.25" customHeight="1" x14ac:dyDescent="0.2">
      <c r="A19" s="706">
        <f>Orçamento!A58</f>
        <v>4</v>
      </c>
      <c r="B19" s="707" t="str">
        <f>Orçamento!D58</f>
        <v>ELÉTRICA</v>
      </c>
      <c r="C19" s="701" t="e">
        <f>VLOOKUP(B19,Orçamento!$D$14:$I$64,6,FALSE)</f>
        <v>#DIV/0!</v>
      </c>
      <c r="D19" s="702" t="e">
        <f>ROUND(VLOOKUP(B19,Orçamento!$D$14:$I$64,2,FALSE)*Orçamento!#REF!,2)</f>
        <v>#REF!</v>
      </c>
      <c r="E19" s="201">
        <f>Orçamento!L58</f>
        <v>0</v>
      </c>
      <c r="F19" s="202">
        <f>Orçamento!M58</f>
        <v>0</v>
      </c>
      <c r="G19" s="202">
        <f>Orçamento!N58</f>
        <v>0</v>
      </c>
      <c r="H19" s="202">
        <f>Orçamento!O58</f>
        <v>0</v>
      </c>
      <c r="I19" s="203">
        <f>Orçamento!P58</f>
        <v>0</v>
      </c>
      <c r="J19" s="201">
        <f>Orçamento!S58</f>
        <v>0</v>
      </c>
      <c r="K19" s="202">
        <v>0</v>
      </c>
      <c r="L19" s="202">
        <f>Orçamento!U58</f>
        <v>0</v>
      </c>
      <c r="M19" s="202">
        <f>Orçamento!V58</f>
        <v>0</v>
      </c>
      <c r="N19" s="203">
        <f>Orçamento!W58</f>
        <v>0</v>
      </c>
      <c r="O19" s="201">
        <f>Orçamento!Z58</f>
        <v>0</v>
      </c>
      <c r="P19" s="202">
        <f>Orçamento!AA58</f>
        <v>0</v>
      </c>
      <c r="Q19" s="202">
        <f>Orçamento!AB58</f>
        <v>0</v>
      </c>
      <c r="R19" s="202">
        <f>Orçamento!AC58</f>
        <v>0</v>
      </c>
      <c r="S19" s="203">
        <f>Orçamento!AD58</f>
        <v>0</v>
      </c>
      <c r="T19" s="201">
        <f>Orçamento!AG58</f>
        <v>0</v>
      </c>
      <c r="U19" s="202">
        <f>Orçamento!AH58</f>
        <v>0</v>
      </c>
      <c r="V19" s="202">
        <f>Orçamento!AI58</f>
        <v>0</v>
      </c>
      <c r="W19" s="202">
        <f>Orçamento!AJ58</f>
        <v>0</v>
      </c>
      <c r="X19" s="203">
        <f>Orçamento!AK58</f>
        <v>0</v>
      </c>
      <c r="Y19" s="201">
        <f>Orçamento!AN58</f>
        <v>0</v>
      </c>
      <c r="Z19" s="202">
        <f>Orçamento!AO58</f>
        <v>0</v>
      </c>
      <c r="AA19" s="202">
        <f>Orçamento!AP58</f>
        <v>0</v>
      </c>
      <c r="AB19" s="202">
        <f>Orçamento!AQ58</f>
        <v>0</v>
      </c>
      <c r="AC19" s="203">
        <f>Orçamento!AR58</f>
        <v>0</v>
      </c>
      <c r="AD19" s="201">
        <f>Orçamento!AU58</f>
        <v>0</v>
      </c>
      <c r="AE19" s="202">
        <f>Orçamento!AV58</f>
        <v>0</v>
      </c>
      <c r="AF19" s="202">
        <f>Orçamento!AW58</f>
        <v>0</v>
      </c>
      <c r="AG19" s="202">
        <f>Orçamento!AX58</f>
        <v>0</v>
      </c>
      <c r="AH19" s="203">
        <f>Orçamento!AY58</f>
        <v>0</v>
      </c>
      <c r="AI19" s="201">
        <f>Orçamento!BB58</f>
        <v>0</v>
      </c>
      <c r="AJ19" s="202">
        <f>Orçamento!BC58</f>
        <v>0</v>
      </c>
      <c r="AK19" s="202">
        <f>Orçamento!BD58</f>
        <v>0</v>
      </c>
      <c r="AL19" s="202">
        <f>Orçamento!BE58</f>
        <v>0</v>
      </c>
      <c r="AM19" s="203">
        <f>Orçamento!BF58</f>
        <v>0</v>
      </c>
      <c r="AN19" s="201">
        <f>Orçamento!BI58</f>
        <v>0</v>
      </c>
      <c r="AO19" s="202">
        <f>Orçamento!BJ58</f>
        <v>0</v>
      </c>
      <c r="AP19" s="202">
        <f>Orçamento!BK58</f>
        <v>0</v>
      </c>
      <c r="AQ19" s="202">
        <f>Orçamento!BL58</f>
        <v>0</v>
      </c>
      <c r="AR19" s="203">
        <f>Orçamento!BM58</f>
        <v>0</v>
      </c>
      <c r="AS19" s="201">
        <f>Orçamento!BP58</f>
        <v>0</v>
      </c>
      <c r="AT19" s="202">
        <f>Orçamento!BQ58</f>
        <v>0</v>
      </c>
      <c r="AU19" s="202">
        <f>Orçamento!BR58</f>
        <v>0</v>
      </c>
      <c r="AV19" s="202">
        <f>Orçamento!BS58</f>
        <v>0</v>
      </c>
      <c r="AW19" s="203">
        <f>Orçamento!BT58</f>
        <v>0</v>
      </c>
      <c r="AX19" s="201">
        <f>Orçamento!BW58</f>
        <v>0</v>
      </c>
      <c r="AY19" s="202">
        <f>Orçamento!BX58</f>
        <v>0</v>
      </c>
      <c r="AZ19" s="202">
        <f>Orçamento!BY58</f>
        <v>0</v>
      </c>
      <c r="BA19" s="202">
        <f>Orçamento!BZ58</f>
        <v>0</v>
      </c>
      <c r="BB19" s="203">
        <f>Orçamento!CA58</f>
        <v>0</v>
      </c>
      <c r="BC19" s="201">
        <f>Orçamento!CD58</f>
        <v>0</v>
      </c>
      <c r="BD19" s="202">
        <f>Orçamento!CE58</f>
        <v>0</v>
      </c>
      <c r="BE19" s="202">
        <f>Orçamento!CF58</f>
        <v>0</v>
      </c>
      <c r="BF19" s="202">
        <f>Orçamento!CG58</f>
        <v>0</v>
      </c>
      <c r="BG19" s="203">
        <f>Orçamento!CH58</f>
        <v>0</v>
      </c>
      <c r="BH19" s="201">
        <f>Orçamento!CK58</f>
        <v>0</v>
      </c>
      <c r="BI19" s="202">
        <f>Orçamento!CL58</f>
        <v>0</v>
      </c>
      <c r="BJ19" s="202">
        <f>Orçamento!CM58</f>
        <v>0</v>
      </c>
      <c r="BK19" s="202">
        <f>Orçamento!CN58</f>
        <v>0</v>
      </c>
      <c r="BL19" s="203">
        <f>Orçamento!CO58</f>
        <v>0</v>
      </c>
      <c r="BM19" s="201">
        <f>Orçamento!CR58</f>
        <v>0</v>
      </c>
      <c r="BN19" s="202">
        <f>Orçamento!CS58</f>
        <v>0</v>
      </c>
      <c r="BO19" s="202">
        <f>Orçamento!CT58</f>
        <v>0</v>
      </c>
      <c r="BP19" s="202">
        <f>Orçamento!CU58</f>
        <v>0</v>
      </c>
      <c r="BQ19" s="203">
        <f>Orçamento!CV58</f>
        <v>0</v>
      </c>
      <c r="BR19" s="201">
        <f>Orçamento!CY58</f>
        <v>0</v>
      </c>
      <c r="BS19" s="202">
        <f>Orçamento!CZ58</f>
        <v>0</v>
      </c>
      <c r="BT19" s="202">
        <f>Orçamento!DA58</f>
        <v>0</v>
      </c>
      <c r="BU19" s="202">
        <f>Orçamento!DB58</f>
        <v>0</v>
      </c>
      <c r="BV19" s="203">
        <f>Orçamento!DC58</f>
        <v>0</v>
      </c>
      <c r="BW19" s="201">
        <f>Orçamento!DF58</f>
        <v>0</v>
      </c>
      <c r="BX19" s="202">
        <f>Orçamento!DG58</f>
        <v>0</v>
      </c>
      <c r="BY19" s="202">
        <f>Orçamento!DH58</f>
        <v>0</v>
      </c>
      <c r="BZ19" s="202">
        <f>Orçamento!DI58</f>
        <v>0</v>
      </c>
      <c r="CA19" s="203">
        <f>Orçamento!DJ58</f>
        <v>0</v>
      </c>
      <c r="CB19" s="201">
        <f>Orçamento!DM58</f>
        <v>0</v>
      </c>
      <c r="CC19" s="202">
        <f>Orçamento!DN58</f>
        <v>0</v>
      </c>
      <c r="CD19" s="202">
        <f>Orçamento!DO58</f>
        <v>0</v>
      </c>
      <c r="CE19" s="202">
        <f>Orçamento!DP58</f>
        <v>0</v>
      </c>
      <c r="CF19" s="203">
        <f>Orçamento!DQ58</f>
        <v>0</v>
      </c>
      <c r="CG19" s="201">
        <f>Orçamento!DT58</f>
        <v>0</v>
      </c>
      <c r="CH19" s="202">
        <f>Orçamento!DU58</f>
        <v>0</v>
      </c>
      <c r="CI19" s="202">
        <f>Orçamento!DV58</f>
        <v>0</v>
      </c>
      <c r="CJ19" s="202">
        <f>Orçamento!DW58</f>
        <v>0</v>
      </c>
      <c r="CK19" s="203">
        <f>Orçamento!DX58</f>
        <v>0</v>
      </c>
      <c r="CL19" s="201">
        <f>Orçamento!EA58</f>
        <v>0</v>
      </c>
      <c r="CM19" s="202">
        <f>Orçamento!EB58</f>
        <v>0</v>
      </c>
      <c r="CN19" s="202">
        <f>Orçamento!EC58</f>
        <v>0</v>
      </c>
      <c r="CO19" s="202">
        <f>Orçamento!ED58</f>
        <v>0</v>
      </c>
      <c r="CP19" s="203">
        <f>Orçamento!EE58</f>
        <v>0</v>
      </c>
      <c r="CQ19" s="38">
        <f t="shared" ref="CQ19:CQ43" si="0">SUM(E19:CP19)</f>
        <v>0</v>
      </c>
    </row>
    <row r="20" spans="1:95" ht="14.25" customHeight="1" x14ac:dyDescent="0.2">
      <c r="A20" s="686"/>
      <c r="B20" s="708"/>
      <c r="C20" s="687"/>
      <c r="D20" s="703"/>
      <c r="E20" s="711" t="e">
        <f>ROUND(SUMPRODUCT(E19,$D19)+SUMPRODUCT(F19,$D19)+SUMPRODUCT(G19,$D19)+SUMPRODUCT(H19,$D19)+SUMPRODUCT(I19,$D19),2)</f>
        <v>#REF!</v>
      </c>
      <c r="F20" s="712"/>
      <c r="G20" s="712"/>
      <c r="H20" s="712"/>
      <c r="I20" s="713"/>
      <c r="J20" s="711" t="e">
        <f>ROUND(SUMPRODUCT(J19,$D19)+SUMPRODUCT(K19,$D19)+SUMPRODUCT(L19,$D19)+SUMPRODUCT(M19,$D19)+SUMPRODUCT(N19,$D19),2)</f>
        <v>#REF!</v>
      </c>
      <c r="K20" s="712"/>
      <c r="L20" s="712"/>
      <c r="M20" s="712"/>
      <c r="N20" s="713"/>
      <c r="O20" s="711" t="e">
        <f>ROUND(SUMPRODUCT(O19,$D19)+SUMPRODUCT(P19,$D19)+SUMPRODUCT(Q19,$D19)+SUMPRODUCT(R19,$D19)+SUMPRODUCT(S19,$D19),2)</f>
        <v>#REF!</v>
      </c>
      <c r="P20" s="712"/>
      <c r="Q20" s="712"/>
      <c r="R20" s="712"/>
      <c r="S20" s="713"/>
      <c r="T20" s="711" t="e">
        <f>ROUND(SUMPRODUCT(T19,$D19)+SUMPRODUCT(U19,$D19)+SUMPRODUCT(V19,$D19)+SUMPRODUCT(W19,$D19)+SUMPRODUCT(X19,$D19),2)</f>
        <v>#REF!</v>
      </c>
      <c r="U20" s="712"/>
      <c r="V20" s="712"/>
      <c r="W20" s="712"/>
      <c r="X20" s="713"/>
      <c r="Y20" s="711" t="e">
        <f>ROUND(SUMPRODUCT(Y19,$D19)+SUMPRODUCT(Z19,$D19)+SUMPRODUCT(AA19,$D19)+SUMPRODUCT(AB19,$D19)+SUMPRODUCT(AC19,$D19),2)</f>
        <v>#REF!</v>
      </c>
      <c r="Z20" s="712"/>
      <c r="AA20" s="712"/>
      <c r="AB20" s="712"/>
      <c r="AC20" s="713"/>
      <c r="AD20" s="711" t="e">
        <f>ROUND(SUMPRODUCT(AD19,$D19)+SUMPRODUCT(AE19,$D19)+SUMPRODUCT(AF19,$D19)+SUMPRODUCT(AG19,$D19)+SUMPRODUCT(AH19,$D19),2)</f>
        <v>#REF!</v>
      </c>
      <c r="AE20" s="712"/>
      <c r="AF20" s="712"/>
      <c r="AG20" s="712"/>
      <c r="AH20" s="713"/>
      <c r="AI20" s="711" t="e">
        <f>ROUND(SUMPRODUCT(AI19,$D19)+SUMPRODUCT(AJ19,$D19)+SUMPRODUCT(AK19,$D19)+SUMPRODUCT(AL19,$D19)+SUMPRODUCT(AM19,$D19),2)</f>
        <v>#REF!</v>
      </c>
      <c r="AJ20" s="712"/>
      <c r="AK20" s="712"/>
      <c r="AL20" s="712"/>
      <c r="AM20" s="713"/>
      <c r="AN20" s="711" t="e">
        <f>ROUND(SUMPRODUCT(AN19,$D19)+SUMPRODUCT(AO19,$D19)+SUMPRODUCT(AP19,$D19)+SUMPRODUCT(AQ19,$D19)+SUMPRODUCT(AR19,$D19),2)</f>
        <v>#REF!</v>
      </c>
      <c r="AO20" s="712"/>
      <c r="AP20" s="712"/>
      <c r="AQ20" s="712"/>
      <c r="AR20" s="713"/>
      <c r="AS20" s="711" t="e">
        <f>ROUND(SUMPRODUCT(AS19,$D19)+SUMPRODUCT(AT19,$D19)+SUMPRODUCT(AU19,$D19)+SUMPRODUCT(AV19,$D19)+SUMPRODUCT(AW19,$D19),2)</f>
        <v>#REF!</v>
      </c>
      <c r="AT20" s="712"/>
      <c r="AU20" s="712"/>
      <c r="AV20" s="712"/>
      <c r="AW20" s="713"/>
      <c r="AX20" s="711" t="e">
        <f>ROUND(SUMPRODUCT(AX19,$D19)+SUMPRODUCT(AY19,$D19)+SUMPRODUCT(AZ19,$D19)+SUMPRODUCT(BA19,$D19)+SUMPRODUCT(BB19,$D19),2)</f>
        <v>#REF!</v>
      </c>
      <c r="AY20" s="712"/>
      <c r="AZ20" s="712"/>
      <c r="BA20" s="712"/>
      <c r="BB20" s="713"/>
      <c r="BC20" s="711" t="e">
        <f>ROUND(SUMPRODUCT(BC19,$D19)+SUMPRODUCT(BD19,$D19)+SUMPRODUCT(BE19,$D19)+SUMPRODUCT(BF19,$D19)+SUMPRODUCT(BG19,$D19),2)</f>
        <v>#REF!</v>
      </c>
      <c r="BD20" s="712"/>
      <c r="BE20" s="712"/>
      <c r="BF20" s="712"/>
      <c r="BG20" s="713"/>
      <c r="BH20" s="711" t="e">
        <f>ROUND(SUMPRODUCT(BH19,$D19)+SUMPRODUCT(BI19,$D19)+SUMPRODUCT(BJ19,$D19)+SUMPRODUCT(BK19,$D19)+SUMPRODUCT(BL19,$D19),2)</f>
        <v>#REF!</v>
      </c>
      <c r="BI20" s="712"/>
      <c r="BJ20" s="712"/>
      <c r="BK20" s="712"/>
      <c r="BL20" s="713"/>
      <c r="BM20" s="711" t="e">
        <f>ROUND(SUMPRODUCT(BM19,$D19)+SUMPRODUCT(BN19,$D19)+SUMPRODUCT(BO19,$D19)+SUMPRODUCT(BP19,$D19)+SUMPRODUCT(BQ19,$D19),2)</f>
        <v>#REF!</v>
      </c>
      <c r="BN20" s="712"/>
      <c r="BO20" s="712"/>
      <c r="BP20" s="712"/>
      <c r="BQ20" s="713"/>
      <c r="BR20" s="711" t="e">
        <f>ROUND(SUMPRODUCT(BR19,$D19)+SUMPRODUCT(BS19,$D19)+SUMPRODUCT(BT19,$D19)+SUMPRODUCT(BU19,$D19)+SUMPRODUCT(BV19,$D19),2)</f>
        <v>#REF!</v>
      </c>
      <c r="BS20" s="712"/>
      <c r="BT20" s="712"/>
      <c r="BU20" s="712"/>
      <c r="BV20" s="713"/>
      <c r="BW20" s="711" t="e">
        <f>ROUND(SUMPRODUCT(BW19,$D19)+SUMPRODUCT(BX19,$D19)+SUMPRODUCT(BY19,$D19)+SUMPRODUCT(BZ19,$D19)+SUMPRODUCT(CA19,$D19),2)</f>
        <v>#REF!</v>
      </c>
      <c r="BX20" s="712"/>
      <c r="BY20" s="712"/>
      <c r="BZ20" s="712"/>
      <c r="CA20" s="713"/>
      <c r="CB20" s="711" t="e">
        <f>ROUND(SUMPRODUCT(CB19,$D19)+SUMPRODUCT(CC19,$D19)+SUMPRODUCT(CD19,$D19)+SUMPRODUCT(CE19,$D19)+SUMPRODUCT(CF19,$D19),2)</f>
        <v>#REF!</v>
      </c>
      <c r="CC20" s="712"/>
      <c r="CD20" s="712"/>
      <c r="CE20" s="712"/>
      <c r="CF20" s="713"/>
      <c r="CG20" s="711" t="e">
        <f>ROUND(SUMPRODUCT(CG19,$D19)+SUMPRODUCT(CH19,$D19)+SUMPRODUCT(CI19,$D19)+SUMPRODUCT(CJ19,$D19)+SUMPRODUCT(CK19,$D19),2)</f>
        <v>#REF!</v>
      </c>
      <c r="CH20" s="712"/>
      <c r="CI20" s="712"/>
      <c r="CJ20" s="712"/>
      <c r="CK20" s="713"/>
      <c r="CL20" s="711" t="e">
        <f>ROUND(SUMPRODUCT(CL19,$D19)+SUMPRODUCT(CM19,$D19)+SUMPRODUCT(CN19,$D19)+SUMPRODUCT(CO19,$D19)+SUMPRODUCT(CP19,$D19),2)</f>
        <v>#REF!</v>
      </c>
      <c r="CM20" s="712"/>
      <c r="CN20" s="712"/>
      <c r="CO20" s="712"/>
      <c r="CP20" s="713"/>
      <c r="CQ20" s="38"/>
    </row>
    <row r="21" spans="1:95" ht="23.25" customHeight="1" x14ac:dyDescent="0.2">
      <c r="A21" s="706" t="e">
        <f>Orçamento!#REF!</f>
        <v>#REF!</v>
      </c>
      <c r="B21" s="707" t="e">
        <f>Orçamento!#REF!</f>
        <v>#REF!</v>
      </c>
      <c r="C21" s="701" t="e">
        <f>VLOOKUP(B21,Orçamento!$D$14:$I$64,6,FALSE)</f>
        <v>#REF!</v>
      </c>
      <c r="D21" s="702" t="e">
        <f>ROUND(VLOOKUP(B21,Orçamento!$D$14:$I$64,2,FALSE)*Orçamento!#REF!,2)</f>
        <v>#REF!</v>
      </c>
      <c r="E21" s="201" t="e">
        <f>Orçamento!#REF!</f>
        <v>#REF!</v>
      </c>
      <c r="F21" s="202" t="e">
        <f>Orçamento!#REF!</f>
        <v>#REF!</v>
      </c>
      <c r="G21" s="202" t="e">
        <f>Orçamento!#REF!</f>
        <v>#REF!</v>
      </c>
      <c r="H21" s="202" t="e">
        <f>Orçamento!#REF!</f>
        <v>#REF!</v>
      </c>
      <c r="I21" s="203" t="e">
        <f>Orçamento!#REF!</f>
        <v>#REF!</v>
      </c>
      <c r="J21" s="201" t="e">
        <f>Orçamento!#REF!</f>
        <v>#REF!</v>
      </c>
      <c r="K21" s="202" t="e">
        <f>Orçamento!#REF!</f>
        <v>#REF!</v>
      </c>
      <c r="L21" s="202" t="e">
        <f>Orçamento!#REF!</f>
        <v>#REF!</v>
      </c>
      <c r="M21" s="202" t="e">
        <f>Orçamento!#REF!</f>
        <v>#REF!</v>
      </c>
      <c r="N21" s="203" t="e">
        <f>Orçamento!#REF!</f>
        <v>#REF!</v>
      </c>
      <c r="O21" s="201" t="e">
        <f>Orçamento!#REF!</f>
        <v>#REF!</v>
      </c>
      <c r="P21" s="202" t="e">
        <f>Orçamento!#REF!</f>
        <v>#REF!</v>
      </c>
      <c r="Q21" s="202" t="e">
        <f>Orçamento!#REF!</f>
        <v>#REF!</v>
      </c>
      <c r="R21" s="202" t="e">
        <f>Orçamento!#REF!</f>
        <v>#REF!</v>
      </c>
      <c r="S21" s="203" t="e">
        <f>Orçamento!#REF!</f>
        <v>#REF!</v>
      </c>
      <c r="T21" s="201" t="e">
        <f>Orçamento!#REF!</f>
        <v>#REF!</v>
      </c>
      <c r="U21" s="202" t="e">
        <f>Orçamento!#REF!</f>
        <v>#REF!</v>
      </c>
      <c r="V21" s="202" t="e">
        <f>Orçamento!#REF!</f>
        <v>#REF!</v>
      </c>
      <c r="W21" s="202" t="e">
        <f>Orçamento!#REF!</f>
        <v>#REF!</v>
      </c>
      <c r="X21" s="203" t="e">
        <f>Orçamento!#REF!</f>
        <v>#REF!</v>
      </c>
      <c r="Y21" s="201" t="e">
        <f>Orçamento!#REF!</f>
        <v>#REF!</v>
      </c>
      <c r="Z21" s="202" t="e">
        <f>Orçamento!#REF!</f>
        <v>#REF!</v>
      </c>
      <c r="AA21" s="202" t="e">
        <f>Orçamento!#REF!</f>
        <v>#REF!</v>
      </c>
      <c r="AB21" s="202" t="e">
        <f>Orçamento!#REF!</f>
        <v>#REF!</v>
      </c>
      <c r="AC21" s="203" t="e">
        <f>Orçamento!#REF!</f>
        <v>#REF!</v>
      </c>
      <c r="AD21" s="201" t="e">
        <f>Orçamento!#REF!</f>
        <v>#REF!</v>
      </c>
      <c r="AE21" s="202" t="e">
        <f>Orçamento!#REF!</f>
        <v>#REF!</v>
      </c>
      <c r="AF21" s="202" t="e">
        <f>Orçamento!#REF!</f>
        <v>#REF!</v>
      </c>
      <c r="AG21" s="202" t="e">
        <f>Orçamento!#REF!</f>
        <v>#REF!</v>
      </c>
      <c r="AH21" s="203" t="e">
        <f>Orçamento!#REF!</f>
        <v>#REF!</v>
      </c>
      <c r="AI21" s="201" t="e">
        <f>Orçamento!#REF!</f>
        <v>#REF!</v>
      </c>
      <c r="AJ21" s="202" t="e">
        <f>Orçamento!#REF!</f>
        <v>#REF!</v>
      </c>
      <c r="AK21" s="202" t="e">
        <f>Orçamento!#REF!</f>
        <v>#REF!</v>
      </c>
      <c r="AL21" s="202" t="e">
        <f>Orçamento!#REF!</f>
        <v>#REF!</v>
      </c>
      <c r="AM21" s="203" t="e">
        <f>Orçamento!#REF!</f>
        <v>#REF!</v>
      </c>
      <c r="AN21" s="201" t="e">
        <f>Orçamento!#REF!</f>
        <v>#REF!</v>
      </c>
      <c r="AO21" s="202" t="e">
        <f>Orçamento!#REF!</f>
        <v>#REF!</v>
      </c>
      <c r="AP21" s="202" t="e">
        <f>Orçamento!#REF!</f>
        <v>#REF!</v>
      </c>
      <c r="AQ21" s="202" t="e">
        <f>Orçamento!#REF!</f>
        <v>#REF!</v>
      </c>
      <c r="AR21" s="203" t="e">
        <f>Orçamento!#REF!</f>
        <v>#REF!</v>
      </c>
      <c r="AS21" s="201" t="e">
        <f>Orçamento!#REF!</f>
        <v>#REF!</v>
      </c>
      <c r="AT21" s="202" t="e">
        <f>Orçamento!#REF!</f>
        <v>#REF!</v>
      </c>
      <c r="AU21" s="202" t="e">
        <f>Orçamento!#REF!</f>
        <v>#REF!</v>
      </c>
      <c r="AV21" s="202" t="e">
        <f>Orçamento!#REF!</f>
        <v>#REF!</v>
      </c>
      <c r="AW21" s="203" t="e">
        <f>Orçamento!#REF!</f>
        <v>#REF!</v>
      </c>
      <c r="AX21" s="201" t="e">
        <f>Orçamento!#REF!</f>
        <v>#REF!</v>
      </c>
      <c r="AY21" s="202" t="e">
        <f>Orçamento!#REF!</f>
        <v>#REF!</v>
      </c>
      <c r="AZ21" s="202" t="e">
        <f>Orçamento!#REF!</f>
        <v>#REF!</v>
      </c>
      <c r="BA21" s="202" t="e">
        <f>Orçamento!#REF!</f>
        <v>#REF!</v>
      </c>
      <c r="BB21" s="203" t="e">
        <f>Orçamento!#REF!</f>
        <v>#REF!</v>
      </c>
      <c r="BC21" s="201" t="e">
        <f>Orçamento!#REF!</f>
        <v>#REF!</v>
      </c>
      <c r="BD21" s="202" t="e">
        <f>Orçamento!#REF!</f>
        <v>#REF!</v>
      </c>
      <c r="BE21" s="202" t="e">
        <f>Orçamento!#REF!</f>
        <v>#REF!</v>
      </c>
      <c r="BF21" s="202" t="e">
        <f>Orçamento!#REF!</f>
        <v>#REF!</v>
      </c>
      <c r="BG21" s="203" t="e">
        <f>Orçamento!#REF!</f>
        <v>#REF!</v>
      </c>
      <c r="BH21" s="201" t="e">
        <f>Orçamento!#REF!</f>
        <v>#REF!</v>
      </c>
      <c r="BI21" s="202" t="e">
        <f>Orçamento!#REF!</f>
        <v>#REF!</v>
      </c>
      <c r="BJ21" s="202" t="e">
        <f>Orçamento!#REF!</f>
        <v>#REF!</v>
      </c>
      <c r="BK21" s="202" t="e">
        <f>Orçamento!#REF!</f>
        <v>#REF!</v>
      </c>
      <c r="BL21" s="203" t="e">
        <f>Orçamento!#REF!</f>
        <v>#REF!</v>
      </c>
      <c r="BM21" s="201" t="e">
        <f>Orçamento!#REF!</f>
        <v>#REF!</v>
      </c>
      <c r="BN21" s="202" t="e">
        <f>Orçamento!#REF!</f>
        <v>#REF!</v>
      </c>
      <c r="BO21" s="202" t="e">
        <f>Orçamento!#REF!</f>
        <v>#REF!</v>
      </c>
      <c r="BP21" s="202" t="e">
        <f>Orçamento!#REF!</f>
        <v>#REF!</v>
      </c>
      <c r="BQ21" s="203" t="e">
        <f>Orçamento!#REF!</f>
        <v>#REF!</v>
      </c>
      <c r="BR21" s="201" t="e">
        <f>Orçamento!#REF!</f>
        <v>#REF!</v>
      </c>
      <c r="BS21" s="202" t="e">
        <f>Orçamento!#REF!</f>
        <v>#REF!</v>
      </c>
      <c r="BT21" s="202" t="e">
        <f>Orçamento!#REF!</f>
        <v>#REF!</v>
      </c>
      <c r="BU21" s="202" t="e">
        <f>Orçamento!#REF!</f>
        <v>#REF!</v>
      </c>
      <c r="BV21" s="203" t="e">
        <f>Orçamento!#REF!</f>
        <v>#REF!</v>
      </c>
      <c r="BW21" s="201" t="e">
        <f>Orçamento!#REF!</f>
        <v>#REF!</v>
      </c>
      <c r="BX21" s="202" t="e">
        <f>Orçamento!#REF!</f>
        <v>#REF!</v>
      </c>
      <c r="BY21" s="202" t="e">
        <f>Orçamento!#REF!</f>
        <v>#REF!</v>
      </c>
      <c r="BZ21" s="202" t="e">
        <f>Orçamento!#REF!</f>
        <v>#REF!</v>
      </c>
      <c r="CA21" s="203" t="e">
        <f>Orçamento!#REF!</f>
        <v>#REF!</v>
      </c>
      <c r="CB21" s="201" t="e">
        <f>Orçamento!#REF!</f>
        <v>#REF!</v>
      </c>
      <c r="CC21" s="202" t="e">
        <f>Orçamento!#REF!</f>
        <v>#REF!</v>
      </c>
      <c r="CD21" s="202" t="e">
        <f>Orçamento!#REF!</f>
        <v>#REF!</v>
      </c>
      <c r="CE21" s="202" t="e">
        <f>Orçamento!#REF!</f>
        <v>#REF!</v>
      </c>
      <c r="CF21" s="203" t="e">
        <f>Orçamento!#REF!</f>
        <v>#REF!</v>
      </c>
      <c r="CG21" s="201" t="e">
        <f>Orçamento!#REF!</f>
        <v>#REF!</v>
      </c>
      <c r="CH21" s="202" t="e">
        <f>Orçamento!#REF!</f>
        <v>#REF!</v>
      </c>
      <c r="CI21" s="202" t="e">
        <f>Orçamento!#REF!</f>
        <v>#REF!</v>
      </c>
      <c r="CJ21" s="202" t="e">
        <f>Orçamento!#REF!</f>
        <v>#REF!</v>
      </c>
      <c r="CK21" s="203" t="e">
        <f>Orçamento!#REF!</f>
        <v>#REF!</v>
      </c>
      <c r="CL21" s="201" t="e">
        <f>Orçamento!#REF!</f>
        <v>#REF!</v>
      </c>
      <c r="CM21" s="202" t="e">
        <f>Orçamento!#REF!</f>
        <v>#REF!</v>
      </c>
      <c r="CN21" s="202" t="e">
        <f>Orçamento!#REF!</f>
        <v>#REF!</v>
      </c>
      <c r="CO21" s="202" t="e">
        <f>Orçamento!#REF!</f>
        <v>#REF!</v>
      </c>
      <c r="CP21" s="203" t="e">
        <f>Orçamento!#REF!</f>
        <v>#REF!</v>
      </c>
      <c r="CQ21" s="38" t="e">
        <f t="shared" si="0"/>
        <v>#REF!</v>
      </c>
    </row>
    <row r="22" spans="1:95" ht="14.25" customHeight="1" x14ac:dyDescent="0.2">
      <c r="A22" s="686"/>
      <c r="B22" s="708"/>
      <c r="C22" s="687"/>
      <c r="D22" s="703"/>
      <c r="E22" s="711" t="e">
        <f>ROUND(SUMPRODUCT(E21,$D21)+SUMPRODUCT(F21,$D21)+SUMPRODUCT(G21,$D21)+SUMPRODUCT(H21,$D21)+SUMPRODUCT(I21,$D21),2)</f>
        <v>#REF!</v>
      </c>
      <c r="F22" s="712"/>
      <c r="G22" s="712"/>
      <c r="H22" s="712"/>
      <c r="I22" s="713"/>
      <c r="J22" s="711" t="e">
        <f>ROUND(SUMPRODUCT(J21,$D21)+SUMPRODUCT(K21,$D21)+SUMPRODUCT(L21,$D21)+SUMPRODUCT(M21,$D21)+SUMPRODUCT(N21,$D21),2)</f>
        <v>#REF!</v>
      </c>
      <c r="K22" s="712"/>
      <c r="L22" s="712"/>
      <c r="M22" s="712"/>
      <c r="N22" s="713"/>
      <c r="O22" s="711" t="e">
        <f>ROUND(SUMPRODUCT(O21,$D21)+SUMPRODUCT(P21,$D21)+SUMPRODUCT(Q21,$D21)+SUMPRODUCT(R21,$D21)+SUMPRODUCT(S21,$D21),2)</f>
        <v>#REF!</v>
      </c>
      <c r="P22" s="712"/>
      <c r="Q22" s="712"/>
      <c r="R22" s="712"/>
      <c r="S22" s="713"/>
      <c r="T22" s="711" t="e">
        <f>ROUND(SUMPRODUCT(T21,$D21)+SUMPRODUCT(U21,$D21)+SUMPRODUCT(V21,$D21)+SUMPRODUCT(W21,$D21)+SUMPRODUCT(X21,$D21),2)</f>
        <v>#REF!</v>
      </c>
      <c r="U22" s="712"/>
      <c r="V22" s="712"/>
      <c r="W22" s="712"/>
      <c r="X22" s="713"/>
      <c r="Y22" s="711" t="e">
        <f>ROUND(SUMPRODUCT(Y21,$D21)+SUMPRODUCT(Z21,$D21)+SUMPRODUCT(AA21,$D21)+SUMPRODUCT(AB21,$D21)+SUMPRODUCT(AC21,$D21),2)</f>
        <v>#REF!</v>
      </c>
      <c r="Z22" s="712"/>
      <c r="AA22" s="712"/>
      <c r="AB22" s="712"/>
      <c r="AC22" s="713"/>
      <c r="AD22" s="711" t="e">
        <f>ROUND(SUMPRODUCT(AD21,$D21)+SUMPRODUCT(AE21,$D21)+SUMPRODUCT(AF21,$D21)+SUMPRODUCT(AG21,$D21)+SUMPRODUCT(AH21,$D21),2)</f>
        <v>#REF!</v>
      </c>
      <c r="AE22" s="712"/>
      <c r="AF22" s="712"/>
      <c r="AG22" s="712"/>
      <c r="AH22" s="713"/>
      <c r="AI22" s="711" t="e">
        <f>ROUND(SUMPRODUCT(AI21,$D21)+SUMPRODUCT(AJ21,$D21)+SUMPRODUCT(AK21,$D21)+SUMPRODUCT(AL21,$D21)+SUMPRODUCT(AM21,$D21),2)</f>
        <v>#REF!</v>
      </c>
      <c r="AJ22" s="712"/>
      <c r="AK22" s="712"/>
      <c r="AL22" s="712"/>
      <c r="AM22" s="713"/>
      <c r="AN22" s="711" t="e">
        <f>ROUND(SUMPRODUCT(AN21,$D21)+SUMPRODUCT(AO21,$D21)+SUMPRODUCT(AP21,$D21)+SUMPRODUCT(AQ21,$D21)+SUMPRODUCT(AR21,$D21),2)</f>
        <v>#REF!</v>
      </c>
      <c r="AO22" s="712"/>
      <c r="AP22" s="712"/>
      <c r="AQ22" s="712"/>
      <c r="AR22" s="713"/>
      <c r="AS22" s="711" t="e">
        <f>ROUND(SUMPRODUCT(AS21,$D21)+SUMPRODUCT(AT21,$D21)+SUMPRODUCT(AU21,$D21)+SUMPRODUCT(AV21,$D21)+SUMPRODUCT(AW21,$D21),2)</f>
        <v>#REF!</v>
      </c>
      <c r="AT22" s="712"/>
      <c r="AU22" s="712"/>
      <c r="AV22" s="712"/>
      <c r="AW22" s="713"/>
      <c r="AX22" s="711" t="e">
        <f>ROUND(SUMPRODUCT(AX21,$D21)+SUMPRODUCT(AY21,$D21)+SUMPRODUCT(AZ21,$D21)+SUMPRODUCT(BA21,$D21)+SUMPRODUCT(BB21,$D21),2)</f>
        <v>#REF!</v>
      </c>
      <c r="AY22" s="712"/>
      <c r="AZ22" s="712"/>
      <c r="BA22" s="712"/>
      <c r="BB22" s="713"/>
      <c r="BC22" s="711" t="e">
        <f>ROUND(SUMPRODUCT(BC21,$D21)+SUMPRODUCT(BD21,$D21)+SUMPRODUCT(BE21,$D21)+SUMPRODUCT(BF21,$D21)+SUMPRODUCT(BG21,$D21),2)</f>
        <v>#REF!</v>
      </c>
      <c r="BD22" s="712"/>
      <c r="BE22" s="712"/>
      <c r="BF22" s="712"/>
      <c r="BG22" s="713"/>
      <c r="BH22" s="711" t="e">
        <f>ROUND(SUMPRODUCT(BH21,$D21)+SUMPRODUCT(BI21,$D21)+SUMPRODUCT(BJ21,$D21)+SUMPRODUCT(BK21,$D21)+SUMPRODUCT(BL21,$D21),2)</f>
        <v>#REF!</v>
      </c>
      <c r="BI22" s="712"/>
      <c r="BJ22" s="712"/>
      <c r="BK22" s="712"/>
      <c r="BL22" s="713"/>
      <c r="BM22" s="711" t="e">
        <f>ROUND(SUMPRODUCT(BM21,$D21)+SUMPRODUCT(BN21,$D21)+SUMPRODUCT(BO21,$D21)+SUMPRODUCT(BP21,$D21)+SUMPRODUCT(BQ21,$D21),2)</f>
        <v>#REF!</v>
      </c>
      <c r="BN22" s="712"/>
      <c r="BO22" s="712"/>
      <c r="BP22" s="712"/>
      <c r="BQ22" s="713"/>
      <c r="BR22" s="711" t="e">
        <f>ROUND(SUMPRODUCT(BR21,$D21)+SUMPRODUCT(BS21,$D21)+SUMPRODUCT(BT21,$D21)+SUMPRODUCT(BU21,$D21)+SUMPRODUCT(BV21,$D21),2)</f>
        <v>#REF!</v>
      </c>
      <c r="BS22" s="712"/>
      <c r="BT22" s="712"/>
      <c r="BU22" s="712"/>
      <c r="BV22" s="713"/>
      <c r="BW22" s="711" t="e">
        <f>ROUND(SUMPRODUCT(BW21,$D21)+SUMPRODUCT(BX21,$D21)+SUMPRODUCT(BY21,$D21)+SUMPRODUCT(BZ21,$D21)+SUMPRODUCT(CA21,$D21),2)</f>
        <v>#REF!</v>
      </c>
      <c r="BX22" s="712"/>
      <c r="BY22" s="712"/>
      <c r="BZ22" s="712"/>
      <c r="CA22" s="713"/>
      <c r="CB22" s="711" t="e">
        <f>ROUND(SUMPRODUCT(CB21,$D21)+SUMPRODUCT(CC21,$D21)+SUMPRODUCT(CD21,$D21)+SUMPRODUCT(CE21,$D21)+SUMPRODUCT(CF21,$D21),2)</f>
        <v>#REF!</v>
      </c>
      <c r="CC22" s="712"/>
      <c r="CD22" s="712"/>
      <c r="CE22" s="712"/>
      <c r="CF22" s="713"/>
      <c r="CG22" s="711" t="e">
        <f>ROUND(SUMPRODUCT(CG21,$D21)+SUMPRODUCT(CH21,$D21)+SUMPRODUCT(CI21,$D21)+SUMPRODUCT(CJ21,$D21)+SUMPRODUCT(CK21,$D21),2)</f>
        <v>#REF!</v>
      </c>
      <c r="CH22" s="712"/>
      <c r="CI22" s="712"/>
      <c r="CJ22" s="712"/>
      <c r="CK22" s="713"/>
      <c r="CL22" s="711" t="e">
        <f>ROUND(SUMPRODUCT(CL21,$D21)+SUMPRODUCT(CM21,$D21)+SUMPRODUCT(CN21,$D21)+SUMPRODUCT(CO21,$D21)+SUMPRODUCT(CP21,$D21),2)</f>
        <v>#REF!</v>
      </c>
      <c r="CM22" s="712"/>
      <c r="CN22" s="712"/>
      <c r="CO22" s="712"/>
      <c r="CP22" s="713"/>
      <c r="CQ22" s="38"/>
    </row>
    <row r="23" spans="1:95" ht="23.25" customHeight="1" x14ac:dyDescent="0.2">
      <c r="A23" s="706" t="e">
        <f>Orçamento!#REF!</f>
        <v>#REF!</v>
      </c>
      <c r="B23" s="707" t="e">
        <f>Orçamento!#REF!</f>
        <v>#REF!</v>
      </c>
      <c r="C23" s="701" t="e">
        <f>VLOOKUP(B23,Orçamento!$D$14:$I$64,6,FALSE)</f>
        <v>#REF!</v>
      </c>
      <c r="D23" s="702" t="e">
        <f>ROUND(VLOOKUP(B23,Orçamento!$D$14:$I$64,2,FALSE)*Orçamento!#REF!,2)</f>
        <v>#REF!</v>
      </c>
      <c r="E23" s="201" t="e">
        <f>Orçamento!#REF!</f>
        <v>#REF!</v>
      </c>
      <c r="F23" s="202" t="e">
        <f>Orçamento!#REF!</f>
        <v>#REF!</v>
      </c>
      <c r="G23" s="202" t="e">
        <f>Orçamento!#REF!</f>
        <v>#REF!</v>
      </c>
      <c r="H23" s="202" t="e">
        <f>Orçamento!#REF!</f>
        <v>#REF!</v>
      </c>
      <c r="I23" s="203" t="e">
        <f>Orçamento!#REF!</f>
        <v>#REF!</v>
      </c>
      <c r="J23" s="201" t="e">
        <f>Orçamento!#REF!</f>
        <v>#REF!</v>
      </c>
      <c r="K23" s="202" t="e">
        <f>Orçamento!#REF!</f>
        <v>#REF!</v>
      </c>
      <c r="L23" s="202" t="e">
        <f>Orçamento!#REF!</f>
        <v>#REF!</v>
      </c>
      <c r="M23" s="202" t="e">
        <f>Orçamento!#REF!</f>
        <v>#REF!</v>
      </c>
      <c r="N23" s="203" t="e">
        <f>Orçamento!#REF!</f>
        <v>#REF!</v>
      </c>
      <c r="O23" s="201" t="e">
        <f>Orçamento!#REF!</f>
        <v>#REF!</v>
      </c>
      <c r="P23" s="202" t="e">
        <f>Orçamento!#REF!</f>
        <v>#REF!</v>
      </c>
      <c r="Q23" s="202" t="e">
        <f>Orçamento!#REF!</f>
        <v>#REF!</v>
      </c>
      <c r="R23" s="202" t="e">
        <f>Orçamento!#REF!</f>
        <v>#REF!</v>
      </c>
      <c r="S23" s="203" t="e">
        <f>Orçamento!#REF!</f>
        <v>#REF!</v>
      </c>
      <c r="T23" s="201" t="e">
        <f>Orçamento!#REF!</f>
        <v>#REF!</v>
      </c>
      <c r="U23" s="202" t="e">
        <f>Orçamento!#REF!</f>
        <v>#REF!</v>
      </c>
      <c r="V23" s="202" t="e">
        <f>Orçamento!#REF!</f>
        <v>#REF!</v>
      </c>
      <c r="W23" s="202" t="e">
        <f>Orçamento!#REF!</f>
        <v>#REF!</v>
      </c>
      <c r="X23" s="203" t="e">
        <f>Orçamento!#REF!</f>
        <v>#REF!</v>
      </c>
      <c r="Y23" s="201" t="e">
        <f>Orçamento!#REF!</f>
        <v>#REF!</v>
      </c>
      <c r="Z23" s="202" t="e">
        <f>Orçamento!#REF!</f>
        <v>#REF!</v>
      </c>
      <c r="AA23" s="202" t="e">
        <f>Orçamento!#REF!</f>
        <v>#REF!</v>
      </c>
      <c r="AB23" s="202" t="e">
        <f>Orçamento!#REF!</f>
        <v>#REF!</v>
      </c>
      <c r="AC23" s="203" t="e">
        <f>Orçamento!#REF!</f>
        <v>#REF!</v>
      </c>
      <c r="AD23" s="201" t="e">
        <f>Orçamento!#REF!</f>
        <v>#REF!</v>
      </c>
      <c r="AE23" s="202" t="e">
        <f>Orçamento!#REF!</f>
        <v>#REF!</v>
      </c>
      <c r="AF23" s="202" t="e">
        <f>Orçamento!#REF!</f>
        <v>#REF!</v>
      </c>
      <c r="AG23" s="202" t="e">
        <f>Orçamento!#REF!</f>
        <v>#REF!</v>
      </c>
      <c r="AH23" s="203" t="e">
        <f>Orçamento!#REF!</f>
        <v>#REF!</v>
      </c>
      <c r="AI23" s="201" t="e">
        <f>Orçamento!#REF!</f>
        <v>#REF!</v>
      </c>
      <c r="AJ23" s="202" t="e">
        <f>Orçamento!#REF!</f>
        <v>#REF!</v>
      </c>
      <c r="AK23" s="202" t="e">
        <f>Orçamento!#REF!</f>
        <v>#REF!</v>
      </c>
      <c r="AL23" s="202" t="e">
        <f>Orçamento!#REF!</f>
        <v>#REF!</v>
      </c>
      <c r="AM23" s="203" t="e">
        <f>Orçamento!#REF!</f>
        <v>#REF!</v>
      </c>
      <c r="AN23" s="201" t="e">
        <f>Orçamento!#REF!</f>
        <v>#REF!</v>
      </c>
      <c r="AO23" s="202" t="e">
        <f>Orçamento!#REF!</f>
        <v>#REF!</v>
      </c>
      <c r="AP23" s="202" t="e">
        <f>Orçamento!#REF!</f>
        <v>#REF!</v>
      </c>
      <c r="AQ23" s="202" t="e">
        <f>Orçamento!#REF!</f>
        <v>#REF!</v>
      </c>
      <c r="AR23" s="203" t="e">
        <f>Orçamento!#REF!</f>
        <v>#REF!</v>
      </c>
      <c r="AS23" s="201" t="e">
        <f>Orçamento!#REF!</f>
        <v>#REF!</v>
      </c>
      <c r="AT23" s="202" t="e">
        <f>Orçamento!#REF!</f>
        <v>#REF!</v>
      </c>
      <c r="AU23" s="202" t="e">
        <f>Orçamento!#REF!</f>
        <v>#REF!</v>
      </c>
      <c r="AV23" s="202" t="e">
        <f>Orçamento!#REF!</f>
        <v>#REF!</v>
      </c>
      <c r="AW23" s="203" t="e">
        <f>Orçamento!#REF!</f>
        <v>#REF!</v>
      </c>
      <c r="AX23" s="201" t="e">
        <f>Orçamento!#REF!</f>
        <v>#REF!</v>
      </c>
      <c r="AY23" s="202" t="e">
        <f>Orçamento!#REF!</f>
        <v>#REF!</v>
      </c>
      <c r="AZ23" s="202" t="e">
        <f>Orçamento!#REF!</f>
        <v>#REF!</v>
      </c>
      <c r="BA23" s="202" t="e">
        <f>Orçamento!#REF!</f>
        <v>#REF!</v>
      </c>
      <c r="BB23" s="203" t="e">
        <f>Orçamento!#REF!</f>
        <v>#REF!</v>
      </c>
      <c r="BC23" s="201" t="e">
        <f>Orçamento!#REF!</f>
        <v>#REF!</v>
      </c>
      <c r="BD23" s="202" t="e">
        <f>Orçamento!#REF!</f>
        <v>#REF!</v>
      </c>
      <c r="BE23" s="202" t="e">
        <f>Orçamento!#REF!</f>
        <v>#REF!</v>
      </c>
      <c r="BF23" s="202" t="e">
        <f>Orçamento!#REF!</f>
        <v>#REF!</v>
      </c>
      <c r="BG23" s="203" t="e">
        <f>Orçamento!#REF!</f>
        <v>#REF!</v>
      </c>
      <c r="BH23" s="201" t="e">
        <f>Orçamento!#REF!</f>
        <v>#REF!</v>
      </c>
      <c r="BI23" s="202" t="e">
        <f>Orçamento!#REF!</f>
        <v>#REF!</v>
      </c>
      <c r="BJ23" s="202" t="e">
        <f>Orçamento!#REF!</f>
        <v>#REF!</v>
      </c>
      <c r="BK23" s="202" t="e">
        <f>Orçamento!#REF!</f>
        <v>#REF!</v>
      </c>
      <c r="BL23" s="203" t="e">
        <f>Orçamento!#REF!</f>
        <v>#REF!</v>
      </c>
      <c r="BM23" s="201" t="e">
        <f>Orçamento!#REF!</f>
        <v>#REF!</v>
      </c>
      <c r="BN23" s="202" t="e">
        <f>Orçamento!#REF!</f>
        <v>#REF!</v>
      </c>
      <c r="BO23" s="202" t="e">
        <f>Orçamento!#REF!</f>
        <v>#REF!</v>
      </c>
      <c r="BP23" s="202" t="e">
        <f>Orçamento!#REF!</f>
        <v>#REF!</v>
      </c>
      <c r="BQ23" s="203" t="e">
        <f>Orçamento!#REF!</f>
        <v>#REF!</v>
      </c>
      <c r="BR23" s="201" t="e">
        <f>Orçamento!#REF!</f>
        <v>#REF!</v>
      </c>
      <c r="BS23" s="202" t="e">
        <f>Orçamento!#REF!</f>
        <v>#REF!</v>
      </c>
      <c r="BT23" s="202" t="e">
        <f>Orçamento!#REF!</f>
        <v>#REF!</v>
      </c>
      <c r="BU23" s="202" t="e">
        <f>Orçamento!#REF!</f>
        <v>#REF!</v>
      </c>
      <c r="BV23" s="203" t="e">
        <f>Orçamento!#REF!</f>
        <v>#REF!</v>
      </c>
      <c r="BW23" s="201" t="e">
        <f>Orçamento!#REF!</f>
        <v>#REF!</v>
      </c>
      <c r="BX23" s="202" t="e">
        <f>Orçamento!#REF!</f>
        <v>#REF!</v>
      </c>
      <c r="BY23" s="202" t="e">
        <f>Orçamento!#REF!</f>
        <v>#REF!</v>
      </c>
      <c r="BZ23" s="202" t="e">
        <f>Orçamento!#REF!</f>
        <v>#REF!</v>
      </c>
      <c r="CA23" s="203" t="e">
        <f>Orçamento!#REF!</f>
        <v>#REF!</v>
      </c>
      <c r="CB23" s="201" t="e">
        <f>Orçamento!#REF!</f>
        <v>#REF!</v>
      </c>
      <c r="CC23" s="202" t="e">
        <f>Orçamento!#REF!</f>
        <v>#REF!</v>
      </c>
      <c r="CD23" s="202" t="e">
        <f>Orçamento!#REF!</f>
        <v>#REF!</v>
      </c>
      <c r="CE23" s="202" t="e">
        <f>Orçamento!#REF!</f>
        <v>#REF!</v>
      </c>
      <c r="CF23" s="203" t="e">
        <f>Orçamento!#REF!</f>
        <v>#REF!</v>
      </c>
      <c r="CG23" s="201" t="e">
        <f>Orçamento!#REF!</f>
        <v>#REF!</v>
      </c>
      <c r="CH23" s="202" t="e">
        <f>Orçamento!#REF!</f>
        <v>#REF!</v>
      </c>
      <c r="CI23" s="202" t="e">
        <f>Orçamento!#REF!</f>
        <v>#REF!</v>
      </c>
      <c r="CJ23" s="202" t="e">
        <f>Orçamento!#REF!</f>
        <v>#REF!</v>
      </c>
      <c r="CK23" s="203" t="e">
        <f>Orçamento!#REF!</f>
        <v>#REF!</v>
      </c>
      <c r="CL23" s="201" t="e">
        <f>Orçamento!#REF!</f>
        <v>#REF!</v>
      </c>
      <c r="CM23" s="202" t="e">
        <f>Orçamento!#REF!</f>
        <v>#REF!</v>
      </c>
      <c r="CN23" s="202" t="e">
        <f>Orçamento!#REF!</f>
        <v>#REF!</v>
      </c>
      <c r="CO23" s="202" t="e">
        <f>Orçamento!#REF!</f>
        <v>#REF!</v>
      </c>
      <c r="CP23" s="203" t="e">
        <f>Orçamento!#REF!</f>
        <v>#REF!</v>
      </c>
      <c r="CQ23" s="38" t="e">
        <f t="shared" si="0"/>
        <v>#REF!</v>
      </c>
    </row>
    <row r="24" spans="1:95" ht="14.25" customHeight="1" x14ac:dyDescent="0.2">
      <c r="A24" s="686"/>
      <c r="B24" s="708"/>
      <c r="C24" s="687"/>
      <c r="D24" s="703"/>
      <c r="E24" s="711" t="e">
        <f>ROUND(SUMPRODUCT(E23,$D23)+SUMPRODUCT(F23,$D23)+SUMPRODUCT(G23,$D23)+SUMPRODUCT(H23,$D23)+SUMPRODUCT(I23,$D23),2)</f>
        <v>#REF!</v>
      </c>
      <c r="F24" s="712"/>
      <c r="G24" s="712"/>
      <c r="H24" s="712"/>
      <c r="I24" s="713"/>
      <c r="J24" s="711" t="e">
        <f>ROUND(SUMPRODUCT(J23,$D23)+SUMPRODUCT(K23,$D23)+SUMPRODUCT(L23,$D23)+SUMPRODUCT(M23,$D23)+SUMPRODUCT(N23,$D23),2)</f>
        <v>#REF!</v>
      </c>
      <c r="K24" s="712"/>
      <c r="L24" s="712"/>
      <c r="M24" s="712"/>
      <c r="N24" s="713"/>
      <c r="O24" s="711" t="e">
        <f>ROUND(SUMPRODUCT(O23,$D23)+SUMPRODUCT(P23,$D23)+SUMPRODUCT(Q23,$D23)+SUMPRODUCT(R23,$D23)+SUMPRODUCT(S23,$D23),2)</f>
        <v>#REF!</v>
      </c>
      <c r="P24" s="712"/>
      <c r="Q24" s="712"/>
      <c r="R24" s="712"/>
      <c r="S24" s="713"/>
      <c r="T24" s="711" t="e">
        <f>ROUND(SUMPRODUCT(T23,$D23)+SUMPRODUCT(U23,$D23)+SUMPRODUCT(V23,$D23)+SUMPRODUCT(W23,$D23)+SUMPRODUCT(X23,$D23),2)</f>
        <v>#REF!</v>
      </c>
      <c r="U24" s="712"/>
      <c r="V24" s="712"/>
      <c r="W24" s="712"/>
      <c r="X24" s="713"/>
      <c r="Y24" s="711" t="e">
        <f>ROUND(SUMPRODUCT(Y23,$D23)+SUMPRODUCT(Z23,$D23)+SUMPRODUCT(AA23,$D23)+SUMPRODUCT(AB23,$D23)+SUMPRODUCT(AC23,$D23),2)</f>
        <v>#REF!</v>
      </c>
      <c r="Z24" s="712"/>
      <c r="AA24" s="712"/>
      <c r="AB24" s="712"/>
      <c r="AC24" s="713"/>
      <c r="AD24" s="711" t="e">
        <f>ROUND(SUMPRODUCT(AD23,$D23)+SUMPRODUCT(AE23,$D23)+SUMPRODUCT(AF23,$D23)+SUMPRODUCT(AG23,$D23)+SUMPRODUCT(AH23,$D23),2)</f>
        <v>#REF!</v>
      </c>
      <c r="AE24" s="712"/>
      <c r="AF24" s="712"/>
      <c r="AG24" s="712"/>
      <c r="AH24" s="713"/>
      <c r="AI24" s="711" t="e">
        <f>ROUND(SUMPRODUCT(AI23,$D23)+SUMPRODUCT(AJ23,$D23)+SUMPRODUCT(AK23,$D23)+SUMPRODUCT(AL23,$D23)+SUMPRODUCT(AM23,$D23),2)</f>
        <v>#REF!</v>
      </c>
      <c r="AJ24" s="712"/>
      <c r="AK24" s="712"/>
      <c r="AL24" s="712"/>
      <c r="AM24" s="713"/>
      <c r="AN24" s="711" t="e">
        <f>ROUND(SUMPRODUCT(AN23,$D23)+SUMPRODUCT(AO23,$D23)+SUMPRODUCT(AP23,$D23)+SUMPRODUCT(AQ23,$D23)+SUMPRODUCT(AR23,$D23),2)</f>
        <v>#REF!</v>
      </c>
      <c r="AO24" s="712"/>
      <c r="AP24" s="712"/>
      <c r="AQ24" s="712"/>
      <c r="AR24" s="713"/>
      <c r="AS24" s="711" t="e">
        <f>ROUND(SUMPRODUCT(AS23,$D23)+SUMPRODUCT(AT23,$D23)+SUMPRODUCT(AU23,$D23)+SUMPRODUCT(AV23,$D23)+SUMPRODUCT(AW23,$D23),2)</f>
        <v>#REF!</v>
      </c>
      <c r="AT24" s="712"/>
      <c r="AU24" s="712"/>
      <c r="AV24" s="712"/>
      <c r="AW24" s="713"/>
      <c r="AX24" s="711" t="e">
        <f>ROUND(SUMPRODUCT(AX23,$D23)+SUMPRODUCT(AY23,$D23)+SUMPRODUCT(AZ23,$D23)+SUMPRODUCT(BA23,$D23)+SUMPRODUCT(BB23,$D23),2)</f>
        <v>#REF!</v>
      </c>
      <c r="AY24" s="712"/>
      <c r="AZ24" s="712"/>
      <c r="BA24" s="712"/>
      <c r="BB24" s="713"/>
      <c r="BC24" s="711" t="e">
        <f>ROUND(SUMPRODUCT(BC23,$D23)+SUMPRODUCT(BD23,$D23)+SUMPRODUCT(BE23,$D23)+SUMPRODUCT(BF23,$D23)+SUMPRODUCT(BG23,$D23),2)</f>
        <v>#REF!</v>
      </c>
      <c r="BD24" s="712"/>
      <c r="BE24" s="712"/>
      <c r="BF24" s="712"/>
      <c r="BG24" s="713"/>
      <c r="BH24" s="711" t="e">
        <f>ROUND(SUMPRODUCT(BH23,$D23)+SUMPRODUCT(BI23,$D23)+SUMPRODUCT(BJ23,$D23)+SUMPRODUCT(BK23,$D23)+SUMPRODUCT(BL23,$D23),2)</f>
        <v>#REF!</v>
      </c>
      <c r="BI24" s="712"/>
      <c r="BJ24" s="712"/>
      <c r="BK24" s="712"/>
      <c r="BL24" s="713"/>
      <c r="BM24" s="711" t="e">
        <f>ROUND(SUMPRODUCT(BM23,$D23)+SUMPRODUCT(BN23,$D23)+SUMPRODUCT(BO23,$D23)+SUMPRODUCT(BP23,$D23)+SUMPRODUCT(BQ23,$D23),2)</f>
        <v>#REF!</v>
      </c>
      <c r="BN24" s="712"/>
      <c r="BO24" s="712"/>
      <c r="BP24" s="712"/>
      <c r="BQ24" s="713"/>
      <c r="BR24" s="711" t="e">
        <f>ROUND(SUMPRODUCT(BR23,$D23)+SUMPRODUCT(BS23,$D23)+SUMPRODUCT(BT23,$D23)+SUMPRODUCT(BU23,$D23)+SUMPRODUCT(BV23,$D23),2)</f>
        <v>#REF!</v>
      </c>
      <c r="BS24" s="712"/>
      <c r="BT24" s="712"/>
      <c r="BU24" s="712"/>
      <c r="BV24" s="713"/>
      <c r="BW24" s="711" t="e">
        <f>ROUND(SUMPRODUCT(BW23,$D23)+SUMPRODUCT(BX23,$D23)+SUMPRODUCT(BY23,$D23)+SUMPRODUCT(BZ23,$D23)+SUMPRODUCT(CA23,$D23),2)</f>
        <v>#REF!</v>
      </c>
      <c r="BX24" s="712"/>
      <c r="BY24" s="712"/>
      <c r="BZ24" s="712"/>
      <c r="CA24" s="713"/>
      <c r="CB24" s="711" t="e">
        <f>ROUND(SUMPRODUCT(CB23,$D23)+SUMPRODUCT(CC23,$D23)+SUMPRODUCT(CD23,$D23)+SUMPRODUCT(CE23,$D23)+SUMPRODUCT(CF23,$D23),2)</f>
        <v>#REF!</v>
      </c>
      <c r="CC24" s="712"/>
      <c r="CD24" s="712"/>
      <c r="CE24" s="712"/>
      <c r="CF24" s="713"/>
      <c r="CG24" s="711" t="e">
        <f>ROUND(SUMPRODUCT(CG23,$D23)+SUMPRODUCT(CH23,$D23)+SUMPRODUCT(CI23,$D23)+SUMPRODUCT(CJ23,$D23)+SUMPRODUCT(CK23,$D23),2)</f>
        <v>#REF!</v>
      </c>
      <c r="CH24" s="712"/>
      <c r="CI24" s="712"/>
      <c r="CJ24" s="712"/>
      <c r="CK24" s="713"/>
      <c r="CL24" s="711" t="e">
        <f>ROUND(SUMPRODUCT(CL23,$D23)+SUMPRODUCT(CM23,$D23)+SUMPRODUCT(CN23,$D23)+SUMPRODUCT(CO23,$D23)+SUMPRODUCT(CP23,$D23),2)</f>
        <v>#REF!</v>
      </c>
      <c r="CM24" s="712"/>
      <c r="CN24" s="712"/>
      <c r="CO24" s="712"/>
      <c r="CP24" s="713"/>
      <c r="CQ24" s="38"/>
    </row>
    <row r="25" spans="1:95" ht="23.25" customHeight="1" x14ac:dyDescent="0.2">
      <c r="A25" s="706" t="e">
        <f>Orçamento!#REF!</f>
        <v>#REF!</v>
      </c>
      <c r="B25" s="707" t="e">
        <f>Orçamento!#REF!</f>
        <v>#REF!</v>
      </c>
      <c r="C25" s="701" t="e">
        <f>VLOOKUP(B25,Orçamento!$D$14:$I$64,6,FALSE)</f>
        <v>#REF!</v>
      </c>
      <c r="D25" s="702" t="e">
        <f>ROUND(VLOOKUP(B25,Orçamento!$D$14:$I$64,2,FALSE)*Orçamento!#REF!,2)</f>
        <v>#REF!</v>
      </c>
      <c r="E25" s="201" t="e">
        <f>Orçamento!#REF!</f>
        <v>#REF!</v>
      </c>
      <c r="F25" s="202" t="e">
        <f>Orçamento!#REF!</f>
        <v>#REF!</v>
      </c>
      <c r="G25" s="202" t="e">
        <f>Orçamento!#REF!</f>
        <v>#REF!</v>
      </c>
      <c r="H25" s="202" t="e">
        <f>Orçamento!#REF!</f>
        <v>#REF!</v>
      </c>
      <c r="I25" s="203" t="e">
        <f>Orçamento!#REF!</f>
        <v>#REF!</v>
      </c>
      <c r="J25" s="201" t="e">
        <f>Orçamento!#REF!</f>
        <v>#REF!</v>
      </c>
      <c r="K25" s="202" t="e">
        <f>Orçamento!#REF!</f>
        <v>#REF!</v>
      </c>
      <c r="L25" s="202" t="e">
        <f>Orçamento!#REF!</f>
        <v>#REF!</v>
      </c>
      <c r="M25" s="202" t="e">
        <f>Orçamento!#REF!</f>
        <v>#REF!</v>
      </c>
      <c r="N25" s="203" t="e">
        <f>Orçamento!#REF!</f>
        <v>#REF!</v>
      </c>
      <c r="O25" s="201" t="e">
        <f>Orçamento!#REF!</f>
        <v>#REF!</v>
      </c>
      <c r="P25" s="202" t="e">
        <f>Orçamento!#REF!</f>
        <v>#REF!</v>
      </c>
      <c r="Q25" s="202" t="e">
        <f>Orçamento!#REF!</f>
        <v>#REF!</v>
      </c>
      <c r="R25" s="202" t="e">
        <f>Orçamento!#REF!</f>
        <v>#REF!</v>
      </c>
      <c r="S25" s="203" t="e">
        <f>Orçamento!#REF!</f>
        <v>#REF!</v>
      </c>
      <c r="T25" s="201" t="e">
        <f>Orçamento!#REF!</f>
        <v>#REF!</v>
      </c>
      <c r="U25" s="202" t="e">
        <f>Orçamento!#REF!</f>
        <v>#REF!</v>
      </c>
      <c r="V25" s="202" t="e">
        <f>Orçamento!#REF!</f>
        <v>#REF!</v>
      </c>
      <c r="W25" s="202" t="e">
        <f>Orçamento!#REF!</f>
        <v>#REF!</v>
      </c>
      <c r="X25" s="203" t="e">
        <f>Orçamento!#REF!</f>
        <v>#REF!</v>
      </c>
      <c r="Y25" s="201" t="e">
        <f>Orçamento!#REF!</f>
        <v>#REF!</v>
      </c>
      <c r="Z25" s="202" t="e">
        <f>Orçamento!#REF!</f>
        <v>#REF!</v>
      </c>
      <c r="AA25" s="202" t="e">
        <f>Orçamento!#REF!</f>
        <v>#REF!</v>
      </c>
      <c r="AB25" s="202" t="e">
        <f>Orçamento!#REF!</f>
        <v>#REF!</v>
      </c>
      <c r="AC25" s="203" t="e">
        <f>Orçamento!#REF!</f>
        <v>#REF!</v>
      </c>
      <c r="AD25" s="201" t="e">
        <f>Orçamento!#REF!</f>
        <v>#REF!</v>
      </c>
      <c r="AE25" s="202" t="e">
        <f>Orçamento!#REF!</f>
        <v>#REF!</v>
      </c>
      <c r="AF25" s="202" t="e">
        <f>Orçamento!#REF!</f>
        <v>#REF!</v>
      </c>
      <c r="AG25" s="202" t="e">
        <f>Orçamento!#REF!</f>
        <v>#REF!</v>
      </c>
      <c r="AH25" s="203" t="e">
        <f>Orçamento!#REF!</f>
        <v>#REF!</v>
      </c>
      <c r="AI25" s="201" t="e">
        <f>Orçamento!#REF!</f>
        <v>#REF!</v>
      </c>
      <c r="AJ25" s="202" t="e">
        <f>Orçamento!#REF!</f>
        <v>#REF!</v>
      </c>
      <c r="AK25" s="202" t="e">
        <f>Orçamento!#REF!</f>
        <v>#REF!</v>
      </c>
      <c r="AL25" s="202" t="e">
        <f>Orçamento!#REF!</f>
        <v>#REF!</v>
      </c>
      <c r="AM25" s="203" t="e">
        <f>Orçamento!#REF!</f>
        <v>#REF!</v>
      </c>
      <c r="AN25" s="201" t="e">
        <f>Orçamento!#REF!</f>
        <v>#REF!</v>
      </c>
      <c r="AO25" s="202" t="e">
        <f>Orçamento!#REF!</f>
        <v>#REF!</v>
      </c>
      <c r="AP25" s="202" t="e">
        <f>Orçamento!#REF!</f>
        <v>#REF!</v>
      </c>
      <c r="AQ25" s="202" t="e">
        <f>Orçamento!#REF!</f>
        <v>#REF!</v>
      </c>
      <c r="AR25" s="203" t="e">
        <f>Orçamento!#REF!</f>
        <v>#REF!</v>
      </c>
      <c r="AS25" s="201" t="e">
        <f>Orçamento!#REF!</f>
        <v>#REF!</v>
      </c>
      <c r="AT25" s="202" t="e">
        <f>Orçamento!#REF!</f>
        <v>#REF!</v>
      </c>
      <c r="AU25" s="202" t="e">
        <f>Orçamento!#REF!</f>
        <v>#REF!</v>
      </c>
      <c r="AV25" s="202" t="e">
        <f>Orçamento!#REF!</f>
        <v>#REF!</v>
      </c>
      <c r="AW25" s="203" t="e">
        <f>Orçamento!#REF!</f>
        <v>#REF!</v>
      </c>
      <c r="AX25" s="201" t="e">
        <f>Orçamento!#REF!</f>
        <v>#REF!</v>
      </c>
      <c r="AY25" s="202" t="e">
        <f>Orçamento!#REF!</f>
        <v>#REF!</v>
      </c>
      <c r="AZ25" s="202" t="e">
        <f>Orçamento!#REF!</f>
        <v>#REF!</v>
      </c>
      <c r="BA25" s="202" t="e">
        <f>Orçamento!#REF!</f>
        <v>#REF!</v>
      </c>
      <c r="BB25" s="203" t="e">
        <f>Orçamento!#REF!</f>
        <v>#REF!</v>
      </c>
      <c r="BC25" s="201" t="e">
        <f>Orçamento!#REF!</f>
        <v>#REF!</v>
      </c>
      <c r="BD25" s="202" t="e">
        <f>Orçamento!#REF!</f>
        <v>#REF!</v>
      </c>
      <c r="BE25" s="202" t="e">
        <f>Orçamento!#REF!</f>
        <v>#REF!</v>
      </c>
      <c r="BF25" s="202" t="e">
        <f>Orçamento!#REF!</f>
        <v>#REF!</v>
      </c>
      <c r="BG25" s="203" t="e">
        <f>Orçamento!#REF!</f>
        <v>#REF!</v>
      </c>
      <c r="BH25" s="201" t="e">
        <f>Orçamento!#REF!</f>
        <v>#REF!</v>
      </c>
      <c r="BI25" s="202" t="e">
        <f>Orçamento!#REF!</f>
        <v>#REF!</v>
      </c>
      <c r="BJ25" s="202" t="e">
        <f>Orçamento!#REF!</f>
        <v>#REF!</v>
      </c>
      <c r="BK25" s="202" t="e">
        <f>Orçamento!#REF!</f>
        <v>#REF!</v>
      </c>
      <c r="BL25" s="203" t="e">
        <f>Orçamento!#REF!</f>
        <v>#REF!</v>
      </c>
      <c r="BM25" s="201" t="e">
        <f>Orçamento!#REF!</f>
        <v>#REF!</v>
      </c>
      <c r="BN25" s="202" t="e">
        <f>Orçamento!#REF!</f>
        <v>#REF!</v>
      </c>
      <c r="BO25" s="202" t="e">
        <f>Orçamento!#REF!</f>
        <v>#REF!</v>
      </c>
      <c r="BP25" s="202" t="e">
        <f>Orçamento!#REF!</f>
        <v>#REF!</v>
      </c>
      <c r="BQ25" s="203" t="e">
        <f>Orçamento!#REF!</f>
        <v>#REF!</v>
      </c>
      <c r="BR25" s="201" t="e">
        <f>Orçamento!#REF!</f>
        <v>#REF!</v>
      </c>
      <c r="BS25" s="202" t="e">
        <f>Orçamento!#REF!</f>
        <v>#REF!</v>
      </c>
      <c r="BT25" s="202" t="e">
        <f>Orçamento!#REF!</f>
        <v>#REF!</v>
      </c>
      <c r="BU25" s="202" t="e">
        <f>Orçamento!#REF!</f>
        <v>#REF!</v>
      </c>
      <c r="BV25" s="203" t="e">
        <f>Orçamento!#REF!</f>
        <v>#REF!</v>
      </c>
      <c r="BW25" s="201" t="e">
        <f>Orçamento!#REF!</f>
        <v>#REF!</v>
      </c>
      <c r="BX25" s="202" t="e">
        <f>Orçamento!#REF!</f>
        <v>#REF!</v>
      </c>
      <c r="BY25" s="202" t="e">
        <f>Orçamento!#REF!</f>
        <v>#REF!</v>
      </c>
      <c r="BZ25" s="202" t="e">
        <f>Orçamento!#REF!</f>
        <v>#REF!</v>
      </c>
      <c r="CA25" s="203" t="e">
        <f>Orçamento!#REF!</f>
        <v>#REF!</v>
      </c>
      <c r="CB25" s="201" t="e">
        <f>Orçamento!#REF!</f>
        <v>#REF!</v>
      </c>
      <c r="CC25" s="202" t="e">
        <f>Orçamento!#REF!</f>
        <v>#REF!</v>
      </c>
      <c r="CD25" s="202" t="e">
        <f>Orçamento!#REF!</f>
        <v>#REF!</v>
      </c>
      <c r="CE25" s="202" t="e">
        <f>Orçamento!#REF!</f>
        <v>#REF!</v>
      </c>
      <c r="CF25" s="203" t="e">
        <f>Orçamento!#REF!</f>
        <v>#REF!</v>
      </c>
      <c r="CG25" s="201" t="e">
        <f>Orçamento!#REF!</f>
        <v>#REF!</v>
      </c>
      <c r="CH25" s="202" t="e">
        <f>Orçamento!#REF!</f>
        <v>#REF!</v>
      </c>
      <c r="CI25" s="202" t="e">
        <f>Orçamento!#REF!</f>
        <v>#REF!</v>
      </c>
      <c r="CJ25" s="202" t="e">
        <f>Orçamento!#REF!</f>
        <v>#REF!</v>
      </c>
      <c r="CK25" s="203" t="e">
        <f>Orçamento!#REF!</f>
        <v>#REF!</v>
      </c>
      <c r="CL25" s="201" t="e">
        <f>Orçamento!#REF!</f>
        <v>#REF!</v>
      </c>
      <c r="CM25" s="202" t="e">
        <f>Orçamento!#REF!</f>
        <v>#REF!</v>
      </c>
      <c r="CN25" s="202" t="e">
        <f>Orçamento!#REF!</f>
        <v>#REF!</v>
      </c>
      <c r="CO25" s="202" t="e">
        <f>Orçamento!#REF!</f>
        <v>#REF!</v>
      </c>
      <c r="CP25" s="203" t="e">
        <f>Orçamento!#REF!</f>
        <v>#REF!</v>
      </c>
      <c r="CQ25" s="38" t="e">
        <f t="shared" si="0"/>
        <v>#REF!</v>
      </c>
    </row>
    <row r="26" spans="1:95" ht="14.25" customHeight="1" x14ac:dyDescent="0.2">
      <c r="A26" s="686"/>
      <c r="B26" s="708"/>
      <c r="C26" s="687"/>
      <c r="D26" s="703"/>
      <c r="E26" s="711" t="e">
        <f>ROUND(SUMPRODUCT(E25,$D25)+SUMPRODUCT(F25,$D25)+SUMPRODUCT(G25,$D25)+SUMPRODUCT(H25,$D25)+SUMPRODUCT(I25,$D25),2)</f>
        <v>#REF!</v>
      </c>
      <c r="F26" s="712"/>
      <c r="G26" s="712"/>
      <c r="H26" s="712"/>
      <c r="I26" s="713"/>
      <c r="J26" s="711" t="e">
        <f>ROUND(SUMPRODUCT(J25,$D25)+SUMPRODUCT(K25,$D25)+SUMPRODUCT(L25,$D25)+SUMPRODUCT(M25,$D25)+SUMPRODUCT(N25,$D25),2)</f>
        <v>#REF!</v>
      </c>
      <c r="K26" s="712"/>
      <c r="L26" s="712"/>
      <c r="M26" s="712"/>
      <c r="N26" s="713"/>
      <c r="O26" s="711" t="e">
        <f>ROUND(SUMPRODUCT(O25,$D25)+SUMPRODUCT(P25,$D25)+SUMPRODUCT(Q25,$D25)+SUMPRODUCT(R25,$D25)+SUMPRODUCT(S25,$D25),2)</f>
        <v>#REF!</v>
      </c>
      <c r="P26" s="712"/>
      <c r="Q26" s="712"/>
      <c r="R26" s="712"/>
      <c r="S26" s="713"/>
      <c r="T26" s="711" t="e">
        <f>ROUND(SUMPRODUCT(T25,$D25)+SUMPRODUCT(U25,$D25)+SUMPRODUCT(V25,$D25)+SUMPRODUCT(W25,$D25)+SUMPRODUCT(X25,$D25),2)</f>
        <v>#REF!</v>
      </c>
      <c r="U26" s="712"/>
      <c r="V26" s="712"/>
      <c r="W26" s="712"/>
      <c r="X26" s="713"/>
      <c r="Y26" s="711" t="e">
        <f>ROUND(SUMPRODUCT(Y25,$D25)+SUMPRODUCT(Z25,$D25)+SUMPRODUCT(AA25,$D25)+SUMPRODUCT(AB25,$D25)+SUMPRODUCT(AC25,$D25),2)</f>
        <v>#REF!</v>
      </c>
      <c r="Z26" s="712"/>
      <c r="AA26" s="712"/>
      <c r="AB26" s="712"/>
      <c r="AC26" s="713"/>
      <c r="AD26" s="711" t="e">
        <f>ROUND(SUMPRODUCT(AD25,$D25)+SUMPRODUCT(AE25,$D25)+SUMPRODUCT(AF25,$D25)+SUMPRODUCT(AG25,$D25)+SUMPRODUCT(AH25,$D25),2)</f>
        <v>#REF!</v>
      </c>
      <c r="AE26" s="712"/>
      <c r="AF26" s="712"/>
      <c r="AG26" s="712"/>
      <c r="AH26" s="713"/>
      <c r="AI26" s="711" t="e">
        <f>ROUND(SUMPRODUCT(AI25,$D25)+SUMPRODUCT(AJ25,$D25)+SUMPRODUCT(AK25,$D25)+SUMPRODUCT(AL25,$D25)+SUMPRODUCT(AM25,$D25),2)</f>
        <v>#REF!</v>
      </c>
      <c r="AJ26" s="712"/>
      <c r="AK26" s="712"/>
      <c r="AL26" s="712"/>
      <c r="AM26" s="713"/>
      <c r="AN26" s="711" t="e">
        <f>ROUND(SUMPRODUCT(AN25,$D25)+SUMPRODUCT(AO25,$D25)+SUMPRODUCT(AP25,$D25)+SUMPRODUCT(AQ25,$D25)+SUMPRODUCT(AR25,$D25),2)</f>
        <v>#REF!</v>
      </c>
      <c r="AO26" s="712"/>
      <c r="AP26" s="712"/>
      <c r="AQ26" s="712"/>
      <c r="AR26" s="713"/>
      <c r="AS26" s="711" t="e">
        <f>ROUND(SUMPRODUCT(AS25,$D25)+SUMPRODUCT(AT25,$D25)+SUMPRODUCT(AU25,$D25)+SUMPRODUCT(AV25,$D25)+SUMPRODUCT(AW25,$D25),2)</f>
        <v>#REF!</v>
      </c>
      <c r="AT26" s="712"/>
      <c r="AU26" s="712"/>
      <c r="AV26" s="712"/>
      <c r="AW26" s="713"/>
      <c r="AX26" s="711" t="e">
        <f>ROUND(SUMPRODUCT(AX25,$D25)+SUMPRODUCT(AY25,$D25)+SUMPRODUCT(AZ25,$D25)+SUMPRODUCT(BA25,$D25)+SUMPRODUCT(BB25,$D25),2)</f>
        <v>#REF!</v>
      </c>
      <c r="AY26" s="712"/>
      <c r="AZ26" s="712"/>
      <c r="BA26" s="712"/>
      <c r="BB26" s="713"/>
      <c r="BC26" s="711" t="e">
        <f>ROUND(SUMPRODUCT(BC25,$D25)+SUMPRODUCT(BD25,$D25)+SUMPRODUCT(BE25,$D25)+SUMPRODUCT(BF25,$D25)+SUMPRODUCT(BG25,$D25),2)</f>
        <v>#REF!</v>
      </c>
      <c r="BD26" s="712"/>
      <c r="BE26" s="712"/>
      <c r="BF26" s="712"/>
      <c r="BG26" s="713"/>
      <c r="BH26" s="711" t="e">
        <f>ROUND(SUMPRODUCT(BH25,$D25)+SUMPRODUCT(BI25,$D25)+SUMPRODUCT(BJ25,$D25)+SUMPRODUCT(BK25,$D25)+SUMPRODUCT(BL25,$D25),2)</f>
        <v>#REF!</v>
      </c>
      <c r="BI26" s="712"/>
      <c r="BJ26" s="712"/>
      <c r="BK26" s="712"/>
      <c r="BL26" s="713"/>
      <c r="BM26" s="711" t="e">
        <f>ROUND(SUMPRODUCT(BM25,$D25)+SUMPRODUCT(BN25,$D25)+SUMPRODUCT(BO25,$D25)+SUMPRODUCT(BP25,$D25)+SUMPRODUCT(BQ25,$D25),2)</f>
        <v>#REF!</v>
      </c>
      <c r="BN26" s="712"/>
      <c r="BO26" s="712"/>
      <c r="BP26" s="712"/>
      <c r="BQ26" s="713"/>
      <c r="BR26" s="711" t="e">
        <f>ROUND(SUMPRODUCT(BR25,$D25)+SUMPRODUCT(BS25,$D25)+SUMPRODUCT(BT25,$D25)+SUMPRODUCT(BU25,$D25)+SUMPRODUCT(BV25,$D25),2)</f>
        <v>#REF!</v>
      </c>
      <c r="BS26" s="712"/>
      <c r="BT26" s="712"/>
      <c r="BU26" s="712"/>
      <c r="BV26" s="713"/>
      <c r="BW26" s="711" t="e">
        <f>ROUND(SUMPRODUCT(BW25,$D25)+SUMPRODUCT(BX25,$D25)+SUMPRODUCT(BY25,$D25)+SUMPRODUCT(BZ25,$D25)+SUMPRODUCT(CA25,$D25),2)</f>
        <v>#REF!</v>
      </c>
      <c r="BX26" s="712"/>
      <c r="BY26" s="712"/>
      <c r="BZ26" s="712"/>
      <c r="CA26" s="713"/>
      <c r="CB26" s="711" t="e">
        <f>ROUND(SUMPRODUCT(CB25,$D25)+SUMPRODUCT(CC25,$D25)+SUMPRODUCT(CD25,$D25)+SUMPRODUCT(CE25,$D25)+SUMPRODUCT(CF25,$D25),2)</f>
        <v>#REF!</v>
      </c>
      <c r="CC26" s="712"/>
      <c r="CD26" s="712"/>
      <c r="CE26" s="712"/>
      <c r="CF26" s="713"/>
      <c r="CG26" s="711" t="e">
        <f>ROUND(SUMPRODUCT(CG25,$D25)+SUMPRODUCT(CH25,$D25)+SUMPRODUCT(CI25,$D25)+SUMPRODUCT(CJ25,$D25)+SUMPRODUCT(CK25,$D25),2)</f>
        <v>#REF!</v>
      </c>
      <c r="CH26" s="712"/>
      <c r="CI26" s="712"/>
      <c r="CJ26" s="712"/>
      <c r="CK26" s="713"/>
      <c r="CL26" s="711" t="e">
        <f>ROUND(SUMPRODUCT(CL25,$D25)+SUMPRODUCT(CM25,$D25)+SUMPRODUCT(CN25,$D25)+SUMPRODUCT(CO25,$D25)+SUMPRODUCT(CP25,$D25),2)</f>
        <v>#REF!</v>
      </c>
      <c r="CM26" s="712"/>
      <c r="CN26" s="712"/>
      <c r="CO26" s="712"/>
      <c r="CP26" s="713"/>
      <c r="CQ26" s="38"/>
    </row>
    <row r="27" spans="1:95" ht="23.25" customHeight="1" x14ac:dyDescent="0.2">
      <c r="A27" s="706" t="e">
        <f>Orçamento!#REF!</f>
        <v>#REF!</v>
      </c>
      <c r="B27" s="707" t="e">
        <f>Orçamento!#REF!</f>
        <v>#REF!</v>
      </c>
      <c r="C27" s="701" t="e">
        <f>VLOOKUP(B27,Orçamento!$D$14:$I$64,6,FALSE)</f>
        <v>#REF!</v>
      </c>
      <c r="D27" s="702" t="e">
        <f>ROUND(VLOOKUP(B27,Orçamento!$D$14:$I$64,2,FALSE)*Orçamento!#REF!,2)</f>
        <v>#REF!</v>
      </c>
      <c r="E27" s="201" t="e">
        <f>Orçamento!#REF!</f>
        <v>#REF!</v>
      </c>
      <c r="F27" s="202" t="e">
        <f>Orçamento!#REF!</f>
        <v>#REF!</v>
      </c>
      <c r="G27" s="202" t="e">
        <f>Orçamento!#REF!</f>
        <v>#REF!</v>
      </c>
      <c r="H27" s="202" t="e">
        <f>Orçamento!#REF!</f>
        <v>#REF!</v>
      </c>
      <c r="I27" s="203" t="e">
        <f>Orçamento!#REF!</f>
        <v>#REF!</v>
      </c>
      <c r="J27" s="201" t="e">
        <f>Orçamento!#REF!</f>
        <v>#REF!</v>
      </c>
      <c r="K27" s="202" t="e">
        <f>Orçamento!#REF!</f>
        <v>#REF!</v>
      </c>
      <c r="L27" s="202" t="e">
        <f>Orçamento!#REF!</f>
        <v>#REF!</v>
      </c>
      <c r="M27" s="202" t="e">
        <f>Orçamento!#REF!</f>
        <v>#REF!</v>
      </c>
      <c r="N27" s="203" t="e">
        <f>Orçamento!#REF!</f>
        <v>#REF!</v>
      </c>
      <c r="O27" s="201" t="e">
        <f>Orçamento!#REF!</f>
        <v>#REF!</v>
      </c>
      <c r="P27" s="202" t="e">
        <f>Orçamento!#REF!</f>
        <v>#REF!</v>
      </c>
      <c r="Q27" s="202" t="e">
        <f>Orçamento!#REF!</f>
        <v>#REF!</v>
      </c>
      <c r="R27" s="202" t="e">
        <f>Orçamento!#REF!</f>
        <v>#REF!</v>
      </c>
      <c r="S27" s="203" t="e">
        <f>Orçamento!#REF!</f>
        <v>#REF!</v>
      </c>
      <c r="T27" s="201" t="e">
        <f>Orçamento!#REF!</f>
        <v>#REF!</v>
      </c>
      <c r="U27" s="202" t="e">
        <f>Orçamento!#REF!</f>
        <v>#REF!</v>
      </c>
      <c r="V27" s="202" t="e">
        <f>Orçamento!#REF!</f>
        <v>#REF!</v>
      </c>
      <c r="W27" s="202" t="e">
        <f>Orçamento!#REF!</f>
        <v>#REF!</v>
      </c>
      <c r="X27" s="203" t="e">
        <f>Orçamento!#REF!</f>
        <v>#REF!</v>
      </c>
      <c r="Y27" s="201" t="e">
        <f>Orçamento!#REF!</f>
        <v>#REF!</v>
      </c>
      <c r="Z27" s="202" t="e">
        <f>Orçamento!#REF!</f>
        <v>#REF!</v>
      </c>
      <c r="AA27" s="202" t="e">
        <f>Orçamento!#REF!</f>
        <v>#REF!</v>
      </c>
      <c r="AB27" s="202" t="e">
        <f>Orçamento!#REF!</f>
        <v>#REF!</v>
      </c>
      <c r="AC27" s="203" t="e">
        <f>Orçamento!#REF!</f>
        <v>#REF!</v>
      </c>
      <c r="AD27" s="201" t="e">
        <f>Orçamento!#REF!</f>
        <v>#REF!</v>
      </c>
      <c r="AE27" s="202" t="e">
        <f>Orçamento!#REF!</f>
        <v>#REF!</v>
      </c>
      <c r="AF27" s="202" t="e">
        <f>Orçamento!#REF!</f>
        <v>#REF!</v>
      </c>
      <c r="AG27" s="202" t="e">
        <f>Orçamento!#REF!</f>
        <v>#REF!</v>
      </c>
      <c r="AH27" s="203" t="e">
        <f>Orçamento!#REF!</f>
        <v>#REF!</v>
      </c>
      <c r="AI27" s="201" t="e">
        <f>Orçamento!#REF!</f>
        <v>#REF!</v>
      </c>
      <c r="AJ27" s="202" t="e">
        <f>Orçamento!#REF!</f>
        <v>#REF!</v>
      </c>
      <c r="AK27" s="202" t="e">
        <f>Orçamento!#REF!</f>
        <v>#REF!</v>
      </c>
      <c r="AL27" s="202" t="e">
        <f>Orçamento!#REF!</f>
        <v>#REF!</v>
      </c>
      <c r="AM27" s="203" t="e">
        <f>Orçamento!#REF!</f>
        <v>#REF!</v>
      </c>
      <c r="AN27" s="201" t="e">
        <f>Orçamento!#REF!</f>
        <v>#REF!</v>
      </c>
      <c r="AO27" s="202" t="e">
        <f>Orçamento!#REF!</f>
        <v>#REF!</v>
      </c>
      <c r="AP27" s="202" t="e">
        <f>Orçamento!#REF!</f>
        <v>#REF!</v>
      </c>
      <c r="AQ27" s="202" t="e">
        <f>Orçamento!#REF!</f>
        <v>#REF!</v>
      </c>
      <c r="AR27" s="203" t="e">
        <f>Orçamento!#REF!</f>
        <v>#REF!</v>
      </c>
      <c r="AS27" s="201" t="e">
        <f>Orçamento!#REF!</f>
        <v>#REF!</v>
      </c>
      <c r="AT27" s="202" t="e">
        <f>Orçamento!#REF!</f>
        <v>#REF!</v>
      </c>
      <c r="AU27" s="202" t="e">
        <f>Orçamento!#REF!</f>
        <v>#REF!</v>
      </c>
      <c r="AV27" s="202" t="e">
        <f>Orçamento!#REF!</f>
        <v>#REF!</v>
      </c>
      <c r="AW27" s="203" t="e">
        <f>Orçamento!#REF!</f>
        <v>#REF!</v>
      </c>
      <c r="AX27" s="201" t="e">
        <f>Orçamento!#REF!</f>
        <v>#REF!</v>
      </c>
      <c r="AY27" s="202" t="e">
        <f>Orçamento!#REF!</f>
        <v>#REF!</v>
      </c>
      <c r="AZ27" s="202" t="e">
        <f>Orçamento!#REF!</f>
        <v>#REF!</v>
      </c>
      <c r="BA27" s="202" t="e">
        <f>Orçamento!#REF!</f>
        <v>#REF!</v>
      </c>
      <c r="BB27" s="203" t="e">
        <f>Orçamento!#REF!</f>
        <v>#REF!</v>
      </c>
      <c r="BC27" s="201" t="e">
        <f>Orçamento!#REF!</f>
        <v>#REF!</v>
      </c>
      <c r="BD27" s="202" t="e">
        <f>Orçamento!#REF!</f>
        <v>#REF!</v>
      </c>
      <c r="BE27" s="202" t="e">
        <f>Orçamento!#REF!</f>
        <v>#REF!</v>
      </c>
      <c r="BF27" s="202" t="e">
        <f>Orçamento!#REF!</f>
        <v>#REF!</v>
      </c>
      <c r="BG27" s="203" t="e">
        <f>Orçamento!#REF!</f>
        <v>#REF!</v>
      </c>
      <c r="BH27" s="201" t="e">
        <f>Orçamento!#REF!</f>
        <v>#REF!</v>
      </c>
      <c r="BI27" s="202" t="e">
        <f>Orçamento!#REF!</f>
        <v>#REF!</v>
      </c>
      <c r="BJ27" s="202" t="e">
        <f>Orçamento!#REF!</f>
        <v>#REF!</v>
      </c>
      <c r="BK27" s="202" t="e">
        <f>Orçamento!#REF!</f>
        <v>#REF!</v>
      </c>
      <c r="BL27" s="203" t="e">
        <f>Orçamento!#REF!</f>
        <v>#REF!</v>
      </c>
      <c r="BM27" s="201" t="e">
        <f>Orçamento!#REF!</f>
        <v>#REF!</v>
      </c>
      <c r="BN27" s="202" t="e">
        <f>Orçamento!#REF!</f>
        <v>#REF!</v>
      </c>
      <c r="BO27" s="202" t="e">
        <f>Orçamento!#REF!</f>
        <v>#REF!</v>
      </c>
      <c r="BP27" s="202" t="e">
        <f>Orçamento!#REF!</f>
        <v>#REF!</v>
      </c>
      <c r="BQ27" s="203" t="e">
        <f>Orçamento!#REF!</f>
        <v>#REF!</v>
      </c>
      <c r="BR27" s="201" t="e">
        <f>Orçamento!#REF!</f>
        <v>#REF!</v>
      </c>
      <c r="BS27" s="202" t="e">
        <f>Orçamento!#REF!</f>
        <v>#REF!</v>
      </c>
      <c r="BT27" s="202" t="e">
        <f>Orçamento!#REF!</f>
        <v>#REF!</v>
      </c>
      <c r="BU27" s="202" t="e">
        <f>Orçamento!#REF!</f>
        <v>#REF!</v>
      </c>
      <c r="BV27" s="203" t="e">
        <f>Orçamento!#REF!</f>
        <v>#REF!</v>
      </c>
      <c r="BW27" s="201" t="e">
        <f>Orçamento!#REF!</f>
        <v>#REF!</v>
      </c>
      <c r="BX27" s="202" t="e">
        <f>Orçamento!#REF!</f>
        <v>#REF!</v>
      </c>
      <c r="BY27" s="202" t="e">
        <f>Orçamento!#REF!</f>
        <v>#REF!</v>
      </c>
      <c r="BZ27" s="202" t="e">
        <f>Orçamento!#REF!</f>
        <v>#REF!</v>
      </c>
      <c r="CA27" s="203" t="e">
        <f>Orçamento!#REF!</f>
        <v>#REF!</v>
      </c>
      <c r="CB27" s="201" t="e">
        <f>Orçamento!#REF!</f>
        <v>#REF!</v>
      </c>
      <c r="CC27" s="202" t="e">
        <f>Orçamento!#REF!</f>
        <v>#REF!</v>
      </c>
      <c r="CD27" s="202" t="e">
        <f>Orçamento!#REF!</f>
        <v>#REF!</v>
      </c>
      <c r="CE27" s="202" t="e">
        <f>Orçamento!#REF!</f>
        <v>#REF!</v>
      </c>
      <c r="CF27" s="203" t="e">
        <f>Orçamento!#REF!</f>
        <v>#REF!</v>
      </c>
      <c r="CG27" s="201" t="e">
        <f>Orçamento!#REF!</f>
        <v>#REF!</v>
      </c>
      <c r="CH27" s="202" t="e">
        <f>Orçamento!#REF!</f>
        <v>#REF!</v>
      </c>
      <c r="CI27" s="202" t="e">
        <f>Orçamento!#REF!</f>
        <v>#REF!</v>
      </c>
      <c r="CJ27" s="202" t="e">
        <f>Orçamento!#REF!</f>
        <v>#REF!</v>
      </c>
      <c r="CK27" s="203" t="e">
        <f>Orçamento!#REF!</f>
        <v>#REF!</v>
      </c>
      <c r="CL27" s="201" t="e">
        <f>Orçamento!#REF!</f>
        <v>#REF!</v>
      </c>
      <c r="CM27" s="202" t="e">
        <f>Orçamento!#REF!</f>
        <v>#REF!</v>
      </c>
      <c r="CN27" s="202" t="e">
        <f>Orçamento!#REF!</f>
        <v>#REF!</v>
      </c>
      <c r="CO27" s="202" t="e">
        <f>Orçamento!#REF!</f>
        <v>#REF!</v>
      </c>
      <c r="CP27" s="203" t="e">
        <f>Orçamento!#REF!</f>
        <v>#REF!</v>
      </c>
      <c r="CQ27" s="38" t="e">
        <f t="shared" si="0"/>
        <v>#REF!</v>
      </c>
    </row>
    <row r="28" spans="1:95" ht="14.25" customHeight="1" x14ac:dyDescent="0.2">
      <c r="A28" s="686"/>
      <c r="B28" s="708"/>
      <c r="C28" s="687"/>
      <c r="D28" s="703"/>
      <c r="E28" s="711" t="e">
        <f>ROUND(SUMPRODUCT(E27,$D27)+SUMPRODUCT(F27,$D27)+SUMPRODUCT(G27,$D27)+SUMPRODUCT(H27,$D27)+SUMPRODUCT(I27,$D27),2)</f>
        <v>#REF!</v>
      </c>
      <c r="F28" s="712"/>
      <c r="G28" s="712"/>
      <c r="H28" s="712"/>
      <c r="I28" s="713"/>
      <c r="J28" s="711" t="e">
        <f>ROUND(SUMPRODUCT(J27,$D27)+SUMPRODUCT(K27,$D27)+SUMPRODUCT(L27,$D27)+SUMPRODUCT(M27,$D27)+SUMPRODUCT(N27,$D27),2)</f>
        <v>#REF!</v>
      </c>
      <c r="K28" s="712"/>
      <c r="L28" s="712"/>
      <c r="M28" s="712"/>
      <c r="N28" s="713"/>
      <c r="O28" s="711" t="e">
        <f>ROUND(SUMPRODUCT(O27,$D27)+SUMPRODUCT(P27,$D27)+SUMPRODUCT(Q27,$D27)+SUMPRODUCT(R27,$D27)+SUMPRODUCT(S27,$D27),2)</f>
        <v>#REF!</v>
      </c>
      <c r="P28" s="712"/>
      <c r="Q28" s="712"/>
      <c r="R28" s="712"/>
      <c r="S28" s="713"/>
      <c r="T28" s="711" t="e">
        <f>ROUND(SUMPRODUCT(T27,$D27)+SUMPRODUCT(U27,$D27)+SUMPRODUCT(V27,$D27)+SUMPRODUCT(W27,$D27)+SUMPRODUCT(X27,$D27),2)</f>
        <v>#REF!</v>
      </c>
      <c r="U28" s="712"/>
      <c r="V28" s="712"/>
      <c r="W28" s="712"/>
      <c r="X28" s="713"/>
      <c r="Y28" s="711" t="e">
        <f>ROUND(SUMPRODUCT(Y27,$D27)+SUMPRODUCT(Z27,$D27)+SUMPRODUCT(AA27,$D27)+SUMPRODUCT(AB27,$D27)+SUMPRODUCT(AC27,$D27),2)</f>
        <v>#REF!</v>
      </c>
      <c r="Z28" s="712"/>
      <c r="AA28" s="712"/>
      <c r="AB28" s="712"/>
      <c r="AC28" s="713"/>
      <c r="AD28" s="711" t="e">
        <f>ROUND(SUMPRODUCT(AD27,$D27)+SUMPRODUCT(AE27,$D27)+SUMPRODUCT(AF27,$D27)+SUMPRODUCT(AG27,$D27)+SUMPRODUCT(AH27,$D27),2)</f>
        <v>#REF!</v>
      </c>
      <c r="AE28" s="712"/>
      <c r="AF28" s="712"/>
      <c r="AG28" s="712"/>
      <c r="AH28" s="713"/>
      <c r="AI28" s="711" t="e">
        <f>ROUND(SUMPRODUCT(AI27,$D27)+SUMPRODUCT(AJ27,$D27)+SUMPRODUCT(AK27,$D27)+SUMPRODUCT(AL27,$D27)+SUMPRODUCT(AM27,$D27),2)</f>
        <v>#REF!</v>
      </c>
      <c r="AJ28" s="712"/>
      <c r="AK28" s="712"/>
      <c r="AL28" s="712"/>
      <c r="AM28" s="713"/>
      <c r="AN28" s="711" t="e">
        <f>ROUND(SUMPRODUCT(AN27,$D27)+SUMPRODUCT(AO27,$D27)+SUMPRODUCT(AP27,$D27)+SUMPRODUCT(AQ27,$D27)+SUMPRODUCT(AR27,$D27),2)</f>
        <v>#REF!</v>
      </c>
      <c r="AO28" s="712"/>
      <c r="AP28" s="712"/>
      <c r="AQ28" s="712"/>
      <c r="AR28" s="713"/>
      <c r="AS28" s="711" t="e">
        <f>ROUND(SUMPRODUCT(AS27,$D27)+SUMPRODUCT(AT27,$D27)+SUMPRODUCT(AU27,$D27)+SUMPRODUCT(AV27,$D27)+SUMPRODUCT(AW27,$D27),2)</f>
        <v>#REF!</v>
      </c>
      <c r="AT28" s="712"/>
      <c r="AU28" s="712"/>
      <c r="AV28" s="712"/>
      <c r="AW28" s="713"/>
      <c r="AX28" s="711" t="e">
        <f>ROUND(SUMPRODUCT(AX27,$D27)+SUMPRODUCT(AY27,$D27)+SUMPRODUCT(AZ27,$D27)+SUMPRODUCT(BA27,$D27)+SUMPRODUCT(BB27,$D27),2)</f>
        <v>#REF!</v>
      </c>
      <c r="AY28" s="712"/>
      <c r="AZ28" s="712"/>
      <c r="BA28" s="712"/>
      <c r="BB28" s="713"/>
      <c r="BC28" s="711" t="e">
        <f>ROUND(SUMPRODUCT(BC27,$D27)+SUMPRODUCT(BD27,$D27)+SUMPRODUCT(BE27,$D27)+SUMPRODUCT(BF27,$D27)+SUMPRODUCT(BG27,$D27),2)</f>
        <v>#REF!</v>
      </c>
      <c r="BD28" s="712"/>
      <c r="BE28" s="712"/>
      <c r="BF28" s="712"/>
      <c r="BG28" s="713"/>
      <c r="BH28" s="711" t="e">
        <f>ROUND(SUMPRODUCT(BH27,$D27)+SUMPRODUCT(BI27,$D27)+SUMPRODUCT(BJ27,$D27)+SUMPRODUCT(BK27,$D27)+SUMPRODUCT(BL27,$D27),2)</f>
        <v>#REF!</v>
      </c>
      <c r="BI28" s="712"/>
      <c r="BJ28" s="712"/>
      <c r="BK28" s="712"/>
      <c r="BL28" s="713"/>
      <c r="BM28" s="711" t="e">
        <f>ROUND(SUMPRODUCT(BM27,$D27)+SUMPRODUCT(BN27,$D27)+SUMPRODUCT(BO27,$D27)+SUMPRODUCT(BP27,$D27)+SUMPRODUCT(BQ27,$D27),2)</f>
        <v>#REF!</v>
      </c>
      <c r="BN28" s="712"/>
      <c r="BO28" s="712"/>
      <c r="BP28" s="712"/>
      <c r="BQ28" s="713"/>
      <c r="BR28" s="711" t="e">
        <f>ROUND(SUMPRODUCT(BR27,$D27)+SUMPRODUCT(BS27,$D27)+SUMPRODUCT(BT27,$D27)+SUMPRODUCT(BU27,$D27)+SUMPRODUCT(BV27,$D27),2)</f>
        <v>#REF!</v>
      </c>
      <c r="BS28" s="712"/>
      <c r="BT28" s="712"/>
      <c r="BU28" s="712"/>
      <c r="BV28" s="713"/>
      <c r="BW28" s="711" t="e">
        <f>ROUND(SUMPRODUCT(BW27,$D27)+SUMPRODUCT(BX27,$D27)+SUMPRODUCT(BY27,$D27)+SUMPRODUCT(BZ27,$D27)+SUMPRODUCT(CA27,$D27),2)</f>
        <v>#REF!</v>
      </c>
      <c r="BX28" s="712"/>
      <c r="BY28" s="712"/>
      <c r="BZ28" s="712"/>
      <c r="CA28" s="713"/>
      <c r="CB28" s="711" t="e">
        <f>ROUND(SUMPRODUCT(CB27,$D27)+SUMPRODUCT(CC27,$D27)+SUMPRODUCT(CD27,$D27)+SUMPRODUCT(CE27,$D27)+SUMPRODUCT(CF27,$D27),2)</f>
        <v>#REF!</v>
      </c>
      <c r="CC28" s="712"/>
      <c r="CD28" s="712"/>
      <c r="CE28" s="712"/>
      <c r="CF28" s="713"/>
      <c r="CG28" s="711" t="e">
        <f>ROUND(SUMPRODUCT(CG27,$D27)+SUMPRODUCT(CH27,$D27)+SUMPRODUCT(CI27,$D27)+SUMPRODUCT(CJ27,$D27)+SUMPRODUCT(CK27,$D27),2)</f>
        <v>#REF!</v>
      </c>
      <c r="CH28" s="712"/>
      <c r="CI28" s="712"/>
      <c r="CJ28" s="712"/>
      <c r="CK28" s="713"/>
      <c r="CL28" s="711" t="e">
        <f>ROUND(SUMPRODUCT(CL27,$D27)+SUMPRODUCT(CM27,$D27)+SUMPRODUCT(CN27,$D27)+SUMPRODUCT(CO27,$D27)+SUMPRODUCT(CP27,$D27),2)</f>
        <v>#REF!</v>
      </c>
      <c r="CM28" s="712"/>
      <c r="CN28" s="712"/>
      <c r="CO28" s="712"/>
      <c r="CP28" s="713"/>
      <c r="CQ28" s="38"/>
    </row>
    <row r="29" spans="1:95" ht="23.25" customHeight="1" x14ac:dyDescent="0.2">
      <c r="A29" s="706" t="e">
        <f>Orçamento!#REF!</f>
        <v>#REF!</v>
      </c>
      <c r="B29" s="707" t="e">
        <f>Orçamento!#REF!</f>
        <v>#REF!</v>
      </c>
      <c r="C29" s="701" t="e">
        <f>VLOOKUP(B29,Orçamento!$D$14:$I$64,6,FALSE)</f>
        <v>#REF!</v>
      </c>
      <c r="D29" s="702" t="e">
        <f>ROUND(VLOOKUP(B29,Orçamento!$D$14:$I$64,2,FALSE)*Orçamento!#REF!,2)</f>
        <v>#REF!</v>
      </c>
      <c r="E29" s="201" t="e">
        <f>Orçamento!#REF!</f>
        <v>#REF!</v>
      </c>
      <c r="F29" s="202" t="e">
        <f>Orçamento!#REF!</f>
        <v>#REF!</v>
      </c>
      <c r="G29" s="202" t="e">
        <f>Orçamento!#REF!</f>
        <v>#REF!</v>
      </c>
      <c r="H29" s="202" t="e">
        <f>Orçamento!#REF!</f>
        <v>#REF!</v>
      </c>
      <c r="I29" s="203" t="e">
        <f>Orçamento!#REF!</f>
        <v>#REF!</v>
      </c>
      <c r="J29" s="201" t="e">
        <f>Orçamento!#REF!</f>
        <v>#REF!</v>
      </c>
      <c r="K29" s="202" t="e">
        <f>Orçamento!#REF!</f>
        <v>#REF!</v>
      </c>
      <c r="L29" s="202" t="e">
        <f>Orçamento!#REF!</f>
        <v>#REF!</v>
      </c>
      <c r="M29" s="202" t="e">
        <f>Orçamento!#REF!</f>
        <v>#REF!</v>
      </c>
      <c r="N29" s="203" t="e">
        <f>Orçamento!#REF!</f>
        <v>#REF!</v>
      </c>
      <c r="O29" s="201" t="e">
        <f>Orçamento!#REF!</f>
        <v>#REF!</v>
      </c>
      <c r="P29" s="202" t="e">
        <f>Orçamento!#REF!</f>
        <v>#REF!</v>
      </c>
      <c r="Q29" s="202" t="e">
        <f>Orçamento!#REF!</f>
        <v>#REF!</v>
      </c>
      <c r="R29" s="202" t="e">
        <f>Orçamento!#REF!</f>
        <v>#REF!</v>
      </c>
      <c r="S29" s="203" t="e">
        <f>Orçamento!#REF!</f>
        <v>#REF!</v>
      </c>
      <c r="T29" s="201" t="e">
        <f>Orçamento!#REF!</f>
        <v>#REF!</v>
      </c>
      <c r="U29" s="202" t="e">
        <f>Orçamento!#REF!</f>
        <v>#REF!</v>
      </c>
      <c r="V29" s="202" t="e">
        <f>Orçamento!#REF!</f>
        <v>#REF!</v>
      </c>
      <c r="W29" s="202" t="e">
        <f>Orçamento!#REF!</f>
        <v>#REF!</v>
      </c>
      <c r="X29" s="203" t="e">
        <f>Orçamento!#REF!</f>
        <v>#REF!</v>
      </c>
      <c r="Y29" s="201" t="e">
        <f>Orçamento!#REF!</f>
        <v>#REF!</v>
      </c>
      <c r="Z29" s="202" t="e">
        <f>Orçamento!#REF!</f>
        <v>#REF!</v>
      </c>
      <c r="AA29" s="202" t="e">
        <f>Orçamento!#REF!</f>
        <v>#REF!</v>
      </c>
      <c r="AB29" s="202" t="e">
        <f>Orçamento!#REF!</f>
        <v>#REF!</v>
      </c>
      <c r="AC29" s="203" t="e">
        <f>Orçamento!#REF!</f>
        <v>#REF!</v>
      </c>
      <c r="AD29" s="201" t="e">
        <f>Orçamento!#REF!</f>
        <v>#REF!</v>
      </c>
      <c r="AE29" s="202" t="e">
        <f>Orçamento!#REF!</f>
        <v>#REF!</v>
      </c>
      <c r="AF29" s="202" t="e">
        <f>Orçamento!#REF!</f>
        <v>#REF!</v>
      </c>
      <c r="AG29" s="202" t="e">
        <f>Orçamento!#REF!</f>
        <v>#REF!</v>
      </c>
      <c r="AH29" s="203" t="e">
        <f>Orçamento!#REF!</f>
        <v>#REF!</v>
      </c>
      <c r="AI29" s="201" t="e">
        <f>Orçamento!#REF!</f>
        <v>#REF!</v>
      </c>
      <c r="AJ29" s="202" t="e">
        <f>Orçamento!#REF!</f>
        <v>#REF!</v>
      </c>
      <c r="AK29" s="202" t="e">
        <f>Orçamento!#REF!</f>
        <v>#REF!</v>
      </c>
      <c r="AL29" s="202" t="e">
        <f>Orçamento!#REF!</f>
        <v>#REF!</v>
      </c>
      <c r="AM29" s="203" t="e">
        <f>Orçamento!#REF!</f>
        <v>#REF!</v>
      </c>
      <c r="AN29" s="201" t="e">
        <f>Orçamento!#REF!</f>
        <v>#REF!</v>
      </c>
      <c r="AO29" s="202" t="e">
        <f>Orçamento!#REF!</f>
        <v>#REF!</v>
      </c>
      <c r="AP29" s="202" t="e">
        <f>Orçamento!#REF!</f>
        <v>#REF!</v>
      </c>
      <c r="AQ29" s="202" t="e">
        <f>Orçamento!#REF!</f>
        <v>#REF!</v>
      </c>
      <c r="AR29" s="203" t="e">
        <f>Orçamento!#REF!</f>
        <v>#REF!</v>
      </c>
      <c r="AS29" s="201" t="e">
        <f>Orçamento!#REF!</f>
        <v>#REF!</v>
      </c>
      <c r="AT29" s="202" t="e">
        <f>Orçamento!#REF!</f>
        <v>#REF!</v>
      </c>
      <c r="AU29" s="202" t="e">
        <f>Orçamento!#REF!</f>
        <v>#REF!</v>
      </c>
      <c r="AV29" s="202" t="e">
        <f>Orçamento!#REF!</f>
        <v>#REF!</v>
      </c>
      <c r="AW29" s="203" t="e">
        <f>Orçamento!#REF!</f>
        <v>#REF!</v>
      </c>
      <c r="AX29" s="201" t="e">
        <f>Orçamento!#REF!</f>
        <v>#REF!</v>
      </c>
      <c r="AY29" s="202" t="e">
        <f>Orçamento!#REF!</f>
        <v>#REF!</v>
      </c>
      <c r="AZ29" s="202" t="e">
        <f>Orçamento!#REF!</f>
        <v>#REF!</v>
      </c>
      <c r="BA29" s="202" t="e">
        <f>Orçamento!#REF!</f>
        <v>#REF!</v>
      </c>
      <c r="BB29" s="203" t="e">
        <f>Orçamento!#REF!</f>
        <v>#REF!</v>
      </c>
      <c r="BC29" s="201" t="e">
        <f>Orçamento!#REF!</f>
        <v>#REF!</v>
      </c>
      <c r="BD29" s="202" t="e">
        <f>Orçamento!#REF!</f>
        <v>#REF!</v>
      </c>
      <c r="BE29" s="202" t="e">
        <f>Orçamento!#REF!</f>
        <v>#REF!</v>
      </c>
      <c r="BF29" s="202" t="e">
        <f>Orçamento!#REF!</f>
        <v>#REF!</v>
      </c>
      <c r="BG29" s="203" t="e">
        <f>Orçamento!#REF!</f>
        <v>#REF!</v>
      </c>
      <c r="BH29" s="201" t="e">
        <f>Orçamento!#REF!</f>
        <v>#REF!</v>
      </c>
      <c r="BI29" s="202" t="e">
        <f>Orçamento!#REF!</f>
        <v>#REF!</v>
      </c>
      <c r="BJ29" s="202" t="e">
        <f>Orçamento!#REF!</f>
        <v>#REF!</v>
      </c>
      <c r="BK29" s="202" t="e">
        <f>Orçamento!#REF!</f>
        <v>#REF!</v>
      </c>
      <c r="BL29" s="203" t="e">
        <f>Orçamento!#REF!</f>
        <v>#REF!</v>
      </c>
      <c r="BM29" s="201" t="e">
        <f>Orçamento!#REF!</f>
        <v>#REF!</v>
      </c>
      <c r="BN29" s="202" t="e">
        <f>Orçamento!#REF!</f>
        <v>#REF!</v>
      </c>
      <c r="BO29" s="202" t="e">
        <f>Orçamento!#REF!</f>
        <v>#REF!</v>
      </c>
      <c r="BP29" s="202" t="e">
        <f>Orçamento!#REF!</f>
        <v>#REF!</v>
      </c>
      <c r="BQ29" s="203" t="e">
        <f>Orçamento!#REF!</f>
        <v>#REF!</v>
      </c>
      <c r="BR29" s="201" t="e">
        <f>Orçamento!#REF!</f>
        <v>#REF!</v>
      </c>
      <c r="BS29" s="202" t="e">
        <f>Orçamento!#REF!</f>
        <v>#REF!</v>
      </c>
      <c r="BT29" s="202" t="e">
        <f>Orçamento!#REF!</f>
        <v>#REF!</v>
      </c>
      <c r="BU29" s="202" t="e">
        <f>Orçamento!#REF!</f>
        <v>#REF!</v>
      </c>
      <c r="BV29" s="203" t="e">
        <f>Orçamento!#REF!</f>
        <v>#REF!</v>
      </c>
      <c r="BW29" s="201" t="e">
        <f>Orçamento!#REF!</f>
        <v>#REF!</v>
      </c>
      <c r="BX29" s="202" t="e">
        <f>Orçamento!#REF!</f>
        <v>#REF!</v>
      </c>
      <c r="BY29" s="202" t="e">
        <f>Orçamento!#REF!</f>
        <v>#REF!</v>
      </c>
      <c r="BZ29" s="202" t="e">
        <f>Orçamento!#REF!</f>
        <v>#REF!</v>
      </c>
      <c r="CA29" s="203" t="e">
        <f>Orçamento!#REF!</f>
        <v>#REF!</v>
      </c>
      <c r="CB29" s="201" t="e">
        <f>Orçamento!#REF!</f>
        <v>#REF!</v>
      </c>
      <c r="CC29" s="202" t="e">
        <f>Orçamento!#REF!</f>
        <v>#REF!</v>
      </c>
      <c r="CD29" s="202" t="e">
        <f>Orçamento!#REF!</f>
        <v>#REF!</v>
      </c>
      <c r="CE29" s="202" t="e">
        <f>Orçamento!#REF!</f>
        <v>#REF!</v>
      </c>
      <c r="CF29" s="203" t="e">
        <f>Orçamento!#REF!</f>
        <v>#REF!</v>
      </c>
      <c r="CG29" s="201" t="e">
        <f>Orçamento!#REF!</f>
        <v>#REF!</v>
      </c>
      <c r="CH29" s="202" t="e">
        <f>Orçamento!#REF!</f>
        <v>#REF!</v>
      </c>
      <c r="CI29" s="202" t="e">
        <f>Orçamento!#REF!</f>
        <v>#REF!</v>
      </c>
      <c r="CJ29" s="202" t="e">
        <f>Orçamento!#REF!</f>
        <v>#REF!</v>
      </c>
      <c r="CK29" s="203" t="e">
        <f>Orçamento!#REF!</f>
        <v>#REF!</v>
      </c>
      <c r="CL29" s="201" t="e">
        <f>Orçamento!#REF!</f>
        <v>#REF!</v>
      </c>
      <c r="CM29" s="202" t="e">
        <f>Orçamento!#REF!</f>
        <v>#REF!</v>
      </c>
      <c r="CN29" s="202" t="e">
        <f>Orçamento!#REF!</f>
        <v>#REF!</v>
      </c>
      <c r="CO29" s="202" t="e">
        <f>Orçamento!#REF!</f>
        <v>#REF!</v>
      </c>
      <c r="CP29" s="203" t="e">
        <f>Orçamento!#REF!</f>
        <v>#REF!</v>
      </c>
      <c r="CQ29" s="38" t="e">
        <f t="shared" si="0"/>
        <v>#REF!</v>
      </c>
    </row>
    <row r="30" spans="1:95" ht="14.25" customHeight="1" x14ac:dyDescent="0.2">
      <c r="A30" s="686"/>
      <c r="B30" s="708"/>
      <c r="C30" s="687"/>
      <c r="D30" s="703"/>
      <c r="E30" s="711" t="e">
        <f>ROUND(SUMPRODUCT(E29,$D29)+SUMPRODUCT(F29,$D29)+SUMPRODUCT(G29,$D29)+SUMPRODUCT(H29,$D29)+SUMPRODUCT(I29,$D29),2)</f>
        <v>#REF!</v>
      </c>
      <c r="F30" s="712"/>
      <c r="G30" s="712"/>
      <c r="H30" s="712"/>
      <c r="I30" s="713"/>
      <c r="J30" s="711" t="e">
        <f>ROUND(SUMPRODUCT(J29,$D29)+SUMPRODUCT(K29,$D29)+SUMPRODUCT(L29,$D29)+SUMPRODUCT(M29,$D29)+SUMPRODUCT(N29,$D29),2)</f>
        <v>#REF!</v>
      </c>
      <c r="K30" s="712"/>
      <c r="L30" s="712"/>
      <c r="M30" s="712"/>
      <c r="N30" s="713"/>
      <c r="O30" s="711" t="e">
        <f>ROUND(SUMPRODUCT(O29,$D29)+SUMPRODUCT(P29,$D29)+SUMPRODUCT(Q29,$D29)+SUMPRODUCT(R29,$D29)+SUMPRODUCT(S29,$D29),2)</f>
        <v>#REF!</v>
      </c>
      <c r="P30" s="712"/>
      <c r="Q30" s="712"/>
      <c r="R30" s="712"/>
      <c r="S30" s="713"/>
      <c r="T30" s="711" t="e">
        <f>ROUND(SUMPRODUCT(T29,$D29)+SUMPRODUCT(U29,$D29)+SUMPRODUCT(V29,$D29)+SUMPRODUCT(W29,$D29)+SUMPRODUCT(X29,$D29),2)</f>
        <v>#REF!</v>
      </c>
      <c r="U30" s="712"/>
      <c r="V30" s="712"/>
      <c r="W30" s="712"/>
      <c r="X30" s="713"/>
      <c r="Y30" s="711" t="e">
        <f>ROUND(SUMPRODUCT(Y29,$D29)+SUMPRODUCT(Z29,$D29)+SUMPRODUCT(AA29,$D29)+SUMPRODUCT(AB29,$D29)+SUMPRODUCT(AC29,$D29),2)</f>
        <v>#REF!</v>
      </c>
      <c r="Z30" s="712"/>
      <c r="AA30" s="712"/>
      <c r="AB30" s="712"/>
      <c r="AC30" s="713"/>
      <c r="AD30" s="711" t="e">
        <f>ROUND(SUMPRODUCT(AD29,$D29)+SUMPRODUCT(AE29,$D29)+SUMPRODUCT(AF29,$D29)+SUMPRODUCT(AG29,$D29)+SUMPRODUCT(AH29,$D29),2)</f>
        <v>#REF!</v>
      </c>
      <c r="AE30" s="712"/>
      <c r="AF30" s="712"/>
      <c r="AG30" s="712"/>
      <c r="AH30" s="713"/>
      <c r="AI30" s="711" t="e">
        <f>ROUND(SUMPRODUCT(AI29,$D29)+SUMPRODUCT(AJ29,$D29)+SUMPRODUCT(AK29,$D29)+SUMPRODUCT(AL29,$D29)+SUMPRODUCT(AM29,$D29),2)</f>
        <v>#REF!</v>
      </c>
      <c r="AJ30" s="712"/>
      <c r="AK30" s="712"/>
      <c r="AL30" s="712"/>
      <c r="AM30" s="713"/>
      <c r="AN30" s="711" t="e">
        <f>ROUND(SUMPRODUCT(AN29,$D29)+SUMPRODUCT(AO29,$D29)+SUMPRODUCT(AP29,$D29)+SUMPRODUCT(AQ29,$D29)+SUMPRODUCT(AR29,$D29),2)</f>
        <v>#REF!</v>
      </c>
      <c r="AO30" s="712"/>
      <c r="AP30" s="712"/>
      <c r="AQ30" s="712"/>
      <c r="AR30" s="713"/>
      <c r="AS30" s="711" t="e">
        <f>ROUND(SUMPRODUCT(AS29,$D29)+SUMPRODUCT(AT29,$D29)+SUMPRODUCT(AU29,$D29)+SUMPRODUCT(AV29,$D29)+SUMPRODUCT(AW29,$D29),2)</f>
        <v>#REF!</v>
      </c>
      <c r="AT30" s="712"/>
      <c r="AU30" s="712"/>
      <c r="AV30" s="712"/>
      <c r="AW30" s="713"/>
      <c r="AX30" s="711" t="e">
        <f>ROUND(SUMPRODUCT(AX29,$D29)+SUMPRODUCT(AY29,$D29)+SUMPRODUCT(AZ29,$D29)+SUMPRODUCT(BA29,$D29)+SUMPRODUCT(BB29,$D29),2)</f>
        <v>#REF!</v>
      </c>
      <c r="AY30" s="712"/>
      <c r="AZ30" s="712"/>
      <c r="BA30" s="712"/>
      <c r="BB30" s="713"/>
      <c r="BC30" s="711" t="e">
        <f>ROUND(SUMPRODUCT(BC29,$D29)+SUMPRODUCT(BD29,$D29)+SUMPRODUCT(BE29,$D29)+SUMPRODUCT(BF29,$D29)+SUMPRODUCT(BG29,$D29),2)</f>
        <v>#REF!</v>
      </c>
      <c r="BD30" s="712"/>
      <c r="BE30" s="712"/>
      <c r="BF30" s="712"/>
      <c r="BG30" s="713"/>
      <c r="BH30" s="711" t="e">
        <f>ROUND(SUMPRODUCT(BH29,$D29)+SUMPRODUCT(BI29,$D29)+SUMPRODUCT(BJ29,$D29)+SUMPRODUCT(BK29,$D29)+SUMPRODUCT(BL29,$D29),2)</f>
        <v>#REF!</v>
      </c>
      <c r="BI30" s="712"/>
      <c r="BJ30" s="712"/>
      <c r="BK30" s="712"/>
      <c r="BL30" s="713"/>
      <c r="BM30" s="711" t="e">
        <f>ROUND(SUMPRODUCT(BM29,$D29)+SUMPRODUCT(BN29,$D29)+SUMPRODUCT(BO29,$D29)+SUMPRODUCT(BP29,$D29)+SUMPRODUCT(BQ29,$D29),2)</f>
        <v>#REF!</v>
      </c>
      <c r="BN30" s="712"/>
      <c r="BO30" s="712"/>
      <c r="BP30" s="712"/>
      <c r="BQ30" s="713"/>
      <c r="BR30" s="711" t="e">
        <f>ROUND(SUMPRODUCT(BR29,$D29)+SUMPRODUCT(BS29,$D29)+SUMPRODUCT(BT29,$D29)+SUMPRODUCT(BU29,$D29)+SUMPRODUCT(BV29,$D29),2)</f>
        <v>#REF!</v>
      </c>
      <c r="BS30" s="712"/>
      <c r="BT30" s="712"/>
      <c r="BU30" s="712"/>
      <c r="BV30" s="713"/>
      <c r="BW30" s="711" t="e">
        <f>ROUND(SUMPRODUCT(BW29,$D29)+SUMPRODUCT(BX29,$D29)+SUMPRODUCT(BY29,$D29)+SUMPRODUCT(BZ29,$D29)+SUMPRODUCT(CA29,$D29),2)</f>
        <v>#REF!</v>
      </c>
      <c r="BX30" s="712"/>
      <c r="BY30" s="712"/>
      <c r="BZ30" s="712"/>
      <c r="CA30" s="713"/>
      <c r="CB30" s="711" t="e">
        <f>ROUND(SUMPRODUCT(CB29,$D29)+SUMPRODUCT(CC29,$D29)+SUMPRODUCT(CD29,$D29)+SUMPRODUCT(CE29,$D29)+SUMPRODUCT(CF29,$D29),2)</f>
        <v>#REF!</v>
      </c>
      <c r="CC30" s="712"/>
      <c r="CD30" s="712"/>
      <c r="CE30" s="712"/>
      <c r="CF30" s="713"/>
      <c r="CG30" s="711" t="e">
        <f>ROUND(SUMPRODUCT(CG29,$D29)+SUMPRODUCT(CH29,$D29)+SUMPRODUCT(CI29,$D29)+SUMPRODUCT(CJ29,$D29)+SUMPRODUCT(CK29,$D29),2)</f>
        <v>#REF!</v>
      </c>
      <c r="CH30" s="712"/>
      <c r="CI30" s="712"/>
      <c r="CJ30" s="712"/>
      <c r="CK30" s="713"/>
      <c r="CL30" s="711" t="e">
        <f>ROUND(SUMPRODUCT(CL29,$D29)+SUMPRODUCT(CM29,$D29)+SUMPRODUCT(CN29,$D29)+SUMPRODUCT(CO29,$D29)+SUMPRODUCT(CP29,$D29),2)</f>
        <v>#REF!</v>
      </c>
      <c r="CM30" s="712"/>
      <c r="CN30" s="712"/>
      <c r="CO30" s="712"/>
      <c r="CP30" s="713"/>
      <c r="CQ30" s="38"/>
    </row>
    <row r="31" spans="1:95" ht="23.25" customHeight="1" x14ac:dyDescent="0.2">
      <c r="A31" s="706" t="e">
        <f>Orçamento!#REF!</f>
        <v>#REF!</v>
      </c>
      <c r="B31" s="707" t="e">
        <f>Orçamento!#REF!</f>
        <v>#REF!</v>
      </c>
      <c r="C31" s="701" t="e">
        <f>VLOOKUP(B31,Orçamento!$D$14:$I$64,6,FALSE)</f>
        <v>#REF!</v>
      </c>
      <c r="D31" s="702" t="e">
        <f>ROUND(VLOOKUP(B31,Orçamento!$D$14:$I$64,2,FALSE)*Orçamento!#REF!,2)</f>
        <v>#REF!</v>
      </c>
      <c r="E31" s="201" t="e">
        <f>Orçamento!#REF!</f>
        <v>#REF!</v>
      </c>
      <c r="F31" s="202" t="e">
        <f>Orçamento!#REF!</f>
        <v>#REF!</v>
      </c>
      <c r="G31" s="202" t="e">
        <f>Orçamento!#REF!</f>
        <v>#REF!</v>
      </c>
      <c r="H31" s="202" t="e">
        <f>Orçamento!#REF!</f>
        <v>#REF!</v>
      </c>
      <c r="I31" s="203" t="e">
        <f>Orçamento!#REF!</f>
        <v>#REF!</v>
      </c>
      <c r="J31" s="201" t="e">
        <f>Orçamento!#REF!</f>
        <v>#REF!</v>
      </c>
      <c r="K31" s="202" t="e">
        <f>Orçamento!#REF!</f>
        <v>#REF!</v>
      </c>
      <c r="L31" s="202" t="e">
        <f>Orçamento!#REF!</f>
        <v>#REF!</v>
      </c>
      <c r="M31" s="202" t="e">
        <f>Orçamento!#REF!</f>
        <v>#REF!</v>
      </c>
      <c r="N31" s="203" t="e">
        <f>Orçamento!#REF!</f>
        <v>#REF!</v>
      </c>
      <c r="O31" s="201" t="e">
        <f>Orçamento!#REF!</f>
        <v>#REF!</v>
      </c>
      <c r="P31" s="202" t="e">
        <f>Orçamento!#REF!</f>
        <v>#REF!</v>
      </c>
      <c r="Q31" s="202" t="e">
        <f>Orçamento!#REF!</f>
        <v>#REF!</v>
      </c>
      <c r="R31" s="202" t="e">
        <f>Orçamento!#REF!</f>
        <v>#REF!</v>
      </c>
      <c r="S31" s="203" t="e">
        <f>Orçamento!#REF!</f>
        <v>#REF!</v>
      </c>
      <c r="T31" s="201" t="e">
        <f>Orçamento!#REF!</f>
        <v>#REF!</v>
      </c>
      <c r="U31" s="202" t="e">
        <f>Orçamento!#REF!</f>
        <v>#REF!</v>
      </c>
      <c r="V31" s="202" t="e">
        <f>Orçamento!#REF!</f>
        <v>#REF!</v>
      </c>
      <c r="W31" s="202" t="e">
        <f>Orçamento!#REF!</f>
        <v>#REF!</v>
      </c>
      <c r="X31" s="203" t="e">
        <f>Orçamento!#REF!</f>
        <v>#REF!</v>
      </c>
      <c r="Y31" s="201" t="e">
        <f>Orçamento!#REF!</f>
        <v>#REF!</v>
      </c>
      <c r="Z31" s="202" t="e">
        <f>Orçamento!#REF!</f>
        <v>#REF!</v>
      </c>
      <c r="AA31" s="202" t="e">
        <f>Orçamento!#REF!</f>
        <v>#REF!</v>
      </c>
      <c r="AB31" s="202" t="e">
        <f>Orçamento!#REF!</f>
        <v>#REF!</v>
      </c>
      <c r="AC31" s="203" t="e">
        <f>Orçamento!#REF!</f>
        <v>#REF!</v>
      </c>
      <c r="AD31" s="201" t="e">
        <f>Orçamento!#REF!</f>
        <v>#REF!</v>
      </c>
      <c r="AE31" s="202" t="e">
        <f>Orçamento!#REF!</f>
        <v>#REF!</v>
      </c>
      <c r="AF31" s="202" t="e">
        <f>Orçamento!#REF!</f>
        <v>#REF!</v>
      </c>
      <c r="AG31" s="202" t="e">
        <f>Orçamento!#REF!</f>
        <v>#REF!</v>
      </c>
      <c r="AH31" s="203" t="e">
        <f>Orçamento!#REF!</f>
        <v>#REF!</v>
      </c>
      <c r="AI31" s="201" t="e">
        <f>Orçamento!#REF!</f>
        <v>#REF!</v>
      </c>
      <c r="AJ31" s="202" t="e">
        <f>Orçamento!#REF!</f>
        <v>#REF!</v>
      </c>
      <c r="AK31" s="202" t="e">
        <f>Orçamento!#REF!</f>
        <v>#REF!</v>
      </c>
      <c r="AL31" s="202" t="e">
        <f>Orçamento!#REF!</f>
        <v>#REF!</v>
      </c>
      <c r="AM31" s="203" t="e">
        <f>Orçamento!#REF!</f>
        <v>#REF!</v>
      </c>
      <c r="AN31" s="201" t="e">
        <f>Orçamento!#REF!</f>
        <v>#REF!</v>
      </c>
      <c r="AO31" s="202" t="e">
        <f>Orçamento!#REF!</f>
        <v>#REF!</v>
      </c>
      <c r="AP31" s="202" t="e">
        <f>Orçamento!#REF!</f>
        <v>#REF!</v>
      </c>
      <c r="AQ31" s="202" t="e">
        <f>Orçamento!#REF!</f>
        <v>#REF!</v>
      </c>
      <c r="AR31" s="203" t="e">
        <f>Orçamento!#REF!</f>
        <v>#REF!</v>
      </c>
      <c r="AS31" s="201" t="e">
        <f>Orçamento!#REF!</f>
        <v>#REF!</v>
      </c>
      <c r="AT31" s="202" t="e">
        <f>Orçamento!#REF!</f>
        <v>#REF!</v>
      </c>
      <c r="AU31" s="202" t="e">
        <f>Orçamento!#REF!</f>
        <v>#REF!</v>
      </c>
      <c r="AV31" s="202" t="e">
        <f>Orçamento!#REF!</f>
        <v>#REF!</v>
      </c>
      <c r="AW31" s="203" t="e">
        <f>Orçamento!#REF!</f>
        <v>#REF!</v>
      </c>
      <c r="AX31" s="201" t="e">
        <f>Orçamento!#REF!</f>
        <v>#REF!</v>
      </c>
      <c r="AY31" s="202" t="e">
        <f>Orçamento!#REF!</f>
        <v>#REF!</v>
      </c>
      <c r="AZ31" s="202" t="e">
        <f>Orçamento!#REF!</f>
        <v>#REF!</v>
      </c>
      <c r="BA31" s="202" t="e">
        <f>Orçamento!#REF!</f>
        <v>#REF!</v>
      </c>
      <c r="BB31" s="203" t="e">
        <f>Orçamento!#REF!</f>
        <v>#REF!</v>
      </c>
      <c r="BC31" s="201" t="e">
        <f>Orçamento!#REF!</f>
        <v>#REF!</v>
      </c>
      <c r="BD31" s="202" t="e">
        <f>Orçamento!#REF!</f>
        <v>#REF!</v>
      </c>
      <c r="BE31" s="202" t="e">
        <f>Orçamento!#REF!</f>
        <v>#REF!</v>
      </c>
      <c r="BF31" s="202" t="e">
        <f>Orçamento!#REF!</f>
        <v>#REF!</v>
      </c>
      <c r="BG31" s="203" t="e">
        <f>Orçamento!#REF!</f>
        <v>#REF!</v>
      </c>
      <c r="BH31" s="201" t="e">
        <f>Orçamento!#REF!</f>
        <v>#REF!</v>
      </c>
      <c r="BI31" s="202" t="e">
        <f>Orçamento!#REF!</f>
        <v>#REF!</v>
      </c>
      <c r="BJ31" s="202" t="e">
        <f>Orçamento!#REF!</f>
        <v>#REF!</v>
      </c>
      <c r="BK31" s="202" t="e">
        <f>Orçamento!#REF!</f>
        <v>#REF!</v>
      </c>
      <c r="BL31" s="203" t="e">
        <f>Orçamento!#REF!</f>
        <v>#REF!</v>
      </c>
      <c r="BM31" s="201" t="e">
        <f>Orçamento!#REF!</f>
        <v>#REF!</v>
      </c>
      <c r="BN31" s="202" t="e">
        <f>Orçamento!#REF!</f>
        <v>#REF!</v>
      </c>
      <c r="BO31" s="202" t="e">
        <f>Orçamento!#REF!</f>
        <v>#REF!</v>
      </c>
      <c r="BP31" s="202" t="e">
        <f>Orçamento!#REF!</f>
        <v>#REF!</v>
      </c>
      <c r="BQ31" s="203" t="e">
        <f>Orçamento!#REF!</f>
        <v>#REF!</v>
      </c>
      <c r="BR31" s="201" t="e">
        <f>Orçamento!#REF!</f>
        <v>#REF!</v>
      </c>
      <c r="BS31" s="202" t="e">
        <f>Orçamento!#REF!</f>
        <v>#REF!</v>
      </c>
      <c r="BT31" s="202" t="e">
        <f>Orçamento!#REF!</f>
        <v>#REF!</v>
      </c>
      <c r="BU31" s="202" t="e">
        <f>Orçamento!#REF!</f>
        <v>#REF!</v>
      </c>
      <c r="BV31" s="203" t="e">
        <f>Orçamento!#REF!</f>
        <v>#REF!</v>
      </c>
      <c r="BW31" s="201" t="e">
        <f>Orçamento!#REF!</f>
        <v>#REF!</v>
      </c>
      <c r="BX31" s="202" t="e">
        <f>Orçamento!#REF!</f>
        <v>#REF!</v>
      </c>
      <c r="BY31" s="202" t="e">
        <f>Orçamento!#REF!</f>
        <v>#REF!</v>
      </c>
      <c r="BZ31" s="202" t="e">
        <f>Orçamento!#REF!</f>
        <v>#REF!</v>
      </c>
      <c r="CA31" s="203" t="e">
        <f>Orçamento!#REF!</f>
        <v>#REF!</v>
      </c>
      <c r="CB31" s="201" t="e">
        <f>Orçamento!#REF!</f>
        <v>#REF!</v>
      </c>
      <c r="CC31" s="202" t="e">
        <f>Orçamento!#REF!</f>
        <v>#REF!</v>
      </c>
      <c r="CD31" s="202" t="e">
        <f>Orçamento!#REF!</f>
        <v>#REF!</v>
      </c>
      <c r="CE31" s="202" t="e">
        <f>Orçamento!#REF!</f>
        <v>#REF!</v>
      </c>
      <c r="CF31" s="203" t="e">
        <f>Orçamento!#REF!</f>
        <v>#REF!</v>
      </c>
      <c r="CG31" s="201" t="e">
        <f>Orçamento!#REF!</f>
        <v>#REF!</v>
      </c>
      <c r="CH31" s="202" t="e">
        <f>Orçamento!#REF!</f>
        <v>#REF!</v>
      </c>
      <c r="CI31" s="202" t="e">
        <f>Orçamento!#REF!</f>
        <v>#REF!</v>
      </c>
      <c r="CJ31" s="202" t="e">
        <f>Orçamento!#REF!</f>
        <v>#REF!</v>
      </c>
      <c r="CK31" s="203" t="e">
        <f>Orçamento!#REF!</f>
        <v>#REF!</v>
      </c>
      <c r="CL31" s="201" t="e">
        <f>Orçamento!#REF!</f>
        <v>#REF!</v>
      </c>
      <c r="CM31" s="202" t="e">
        <f>Orçamento!#REF!</f>
        <v>#REF!</v>
      </c>
      <c r="CN31" s="202" t="e">
        <f>Orçamento!#REF!</f>
        <v>#REF!</v>
      </c>
      <c r="CO31" s="202" t="e">
        <f>Orçamento!#REF!</f>
        <v>#REF!</v>
      </c>
      <c r="CP31" s="203" t="e">
        <f>Orçamento!#REF!</f>
        <v>#REF!</v>
      </c>
      <c r="CQ31" s="38" t="e">
        <f t="shared" si="0"/>
        <v>#REF!</v>
      </c>
    </row>
    <row r="32" spans="1:95" ht="14.25" customHeight="1" x14ac:dyDescent="0.2">
      <c r="A32" s="686"/>
      <c r="B32" s="708"/>
      <c r="C32" s="687"/>
      <c r="D32" s="703"/>
      <c r="E32" s="711" t="e">
        <f>ROUND(SUMPRODUCT(E31,$D31)+SUMPRODUCT(F31,$D31)+SUMPRODUCT(G31,$D31)+SUMPRODUCT(H31,$D31)+SUMPRODUCT(I31,$D31),2)</f>
        <v>#REF!</v>
      </c>
      <c r="F32" s="712"/>
      <c r="G32" s="712"/>
      <c r="H32" s="712"/>
      <c r="I32" s="713"/>
      <c r="J32" s="711" t="e">
        <f>ROUND(SUMPRODUCT(J31,$D31)+SUMPRODUCT(K31,$D31)+SUMPRODUCT(L31,$D31)+SUMPRODUCT(M31,$D31)+SUMPRODUCT(N31,$D31),2)</f>
        <v>#REF!</v>
      </c>
      <c r="K32" s="712"/>
      <c r="L32" s="712"/>
      <c r="M32" s="712"/>
      <c r="N32" s="713"/>
      <c r="O32" s="711" t="e">
        <f>ROUND(SUMPRODUCT(O31,$D31)+SUMPRODUCT(P31,$D31)+SUMPRODUCT(Q31,$D31)+SUMPRODUCT(R31,$D31)+SUMPRODUCT(S31,$D31),2)</f>
        <v>#REF!</v>
      </c>
      <c r="P32" s="712"/>
      <c r="Q32" s="712"/>
      <c r="R32" s="712"/>
      <c r="S32" s="713"/>
      <c r="T32" s="711" t="e">
        <f>ROUND(SUMPRODUCT(T31,$D31)+SUMPRODUCT(U31,$D31)+SUMPRODUCT(V31,$D31)+SUMPRODUCT(W31,$D31)+SUMPRODUCT(X31,$D31),2)</f>
        <v>#REF!</v>
      </c>
      <c r="U32" s="712"/>
      <c r="V32" s="712"/>
      <c r="W32" s="712"/>
      <c r="X32" s="713"/>
      <c r="Y32" s="711" t="e">
        <f>ROUND(SUMPRODUCT(Y31,$D31)+SUMPRODUCT(Z31,$D31)+SUMPRODUCT(AA31,$D31)+SUMPRODUCT(AB31,$D31)+SUMPRODUCT(AC31,$D31),2)</f>
        <v>#REF!</v>
      </c>
      <c r="Z32" s="712"/>
      <c r="AA32" s="712"/>
      <c r="AB32" s="712"/>
      <c r="AC32" s="713"/>
      <c r="AD32" s="711" t="e">
        <f>ROUND(SUMPRODUCT(AD31,$D31)+SUMPRODUCT(AE31,$D31)+SUMPRODUCT(AF31,$D31)+SUMPRODUCT(AG31,$D31)+SUMPRODUCT(AH31,$D31),2)</f>
        <v>#REF!</v>
      </c>
      <c r="AE32" s="712"/>
      <c r="AF32" s="712"/>
      <c r="AG32" s="712"/>
      <c r="AH32" s="713"/>
      <c r="AI32" s="711" t="e">
        <f>ROUND(SUMPRODUCT(AI31,$D31)+SUMPRODUCT(AJ31,$D31)+SUMPRODUCT(AK31,$D31)+SUMPRODUCT(AL31,$D31)+SUMPRODUCT(AM31,$D31),2)</f>
        <v>#REF!</v>
      </c>
      <c r="AJ32" s="712"/>
      <c r="AK32" s="712"/>
      <c r="AL32" s="712"/>
      <c r="AM32" s="713"/>
      <c r="AN32" s="711" t="e">
        <f>ROUND(SUMPRODUCT(AN31,$D31)+SUMPRODUCT(AO31,$D31)+SUMPRODUCT(AP31,$D31)+SUMPRODUCT(AQ31,$D31)+SUMPRODUCT(AR31,$D31),2)</f>
        <v>#REF!</v>
      </c>
      <c r="AO32" s="712"/>
      <c r="AP32" s="712"/>
      <c r="AQ32" s="712"/>
      <c r="AR32" s="713"/>
      <c r="AS32" s="711" t="e">
        <f>ROUND(SUMPRODUCT(AS31,$D31)+SUMPRODUCT(AT31,$D31)+SUMPRODUCT(AU31,$D31)+SUMPRODUCT(AV31,$D31)+SUMPRODUCT(AW31,$D31),2)</f>
        <v>#REF!</v>
      </c>
      <c r="AT32" s="712"/>
      <c r="AU32" s="712"/>
      <c r="AV32" s="712"/>
      <c r="AW32" s="713"/>
      <c r="AX32" s="711" t="e">
        <f>ROUND(SUMPRODUCT(AX31,$D31)+SUMPRODUCT(AY31,$D31)+SUMPRODUCT(AZ31,$D31)+SUMPRODUCT(BA31,$D31)+SUMPRODUCT(BB31,$D31),2)</f>
        <v>#REF!</v>
      </c>
      <c r="AY32" s="712"/>
      <c r="AZ32" s="712"/>
      <c r="BA32" s="712"/>
      <c r="BB32" s="713"/>
      <c r="BC32" s="711" t="e">
        <f>ROUND(SUMPRODUCT(BC31,$D31)+SUMPRODUCT(BD31,$D31)+SUMPRODUCT(BE31,$D31)+SUMPRODUCT(BF31,$D31)+SUMPRODUCT(BG31,$D31),2)</f>
        <v>#REF!</v>
      </c>
      <c r="BD32" s="712"/>
      <c r="BE32" s="712"/>
      <c r="BF32" s="712"/>
      <c r="BG32" s="713"/>
      <c r="BH32" s="711" t="e">
        <f>ROUND(SUMPRODUCT(BH31,$D31)+SUMPRODUCT(BI31,$D31)+SUMPRODUCT(BJ31,$D31)+SUMPRODUCT(BK31,$D31)+SUMPRODUCT(BL31,$D31),2)</f>
        <v>#REF!</v>
      </c>
      <c r="BI32" s="712"/>
      <c r="BJ32" s="712"/>
      <c r="BK32" s="712"/>
      <c r="BL32" s="713"/>
      <c r="BM32" s="711" t="e">
        <f>ROUND(SUMPRODUCT(BM31,$D31)+SUMPRODUCT(BN31,$D31)+SUMPRODUCT(BO31,$D31)+SUMPRODUCT(BP31,$D31)+SUMPRODUCT(BQ31,$D31),2)</f>
        <v>#REF!</v>
      </c>
      <c r="BN32" s="712"/>
      <c r="BO32" s="712"/>
      <c r="BP32" s="712"/>
      <c r="BQ32" s="713"/>
      <c r="BR32" s="711" t="e">
        <f>ROUND(SUMPRODUCT(BR31,$D31)+SUMPRODUCT(BS31,$D31)+SUMPRODUCT(BT31,$D31)+SUMPRODUCT(BU31,$D31)+SUMPRODUCT(BV31,$D31),2)</f>
        <v>#REF!</v>
      </c>
      <c r="BS32" s="712"/>
      <c r="BT32" s="712"/>
      <c r="BU32" s="712"/>
      <c r="BV32" s="713"/>
      <c r="BW32" s="711" t="e">
        <f>ROUND(SUMPRODUCT(BW31,$D31)+SUMPRODUCT(BX31,$D31)+SUMPRODUCT(BY31,$D31)+SUMPRODUCT(BZ31,$D31)+SUMPRODUCT(CA31,$D31),2)</f>
        <v>#REF!</v>
      </c>
      <c r="BX32" s="712"/>
      <c r="BY32" s="712"/>
      <c r="BZ32" s="712"/>
      <c r="CA32" s="713"/>
      <c r="CB32" s="711" t="e">
        <f>ROUND(SUMPRODUCT(CB31,$D31)+SUMPRODUCT(CC31,$D31)+SUMPRODUCT(CD31,$D31)+SUMPRODUCT(CE31,$D31)+SUMPRODUCT(CF31,$D31),2)</f>
        <v>#REF!</v>
      </c>
      <c r="CC32" s="712"/>
      <c r="CD32" s="712"/>
      <c r="CE32" s="712"/>
      <c r="CF32" s="713"/>
      <c r="CG32" s="711" t="e">
        <f>ROUND(SUMPRODUCT(CG31,$D31)+SUMPRODUCT(CH31,$D31)+SUMPRODUCT(CI31,$D31)+SUMPRODUCT(CJ31,$D31)+SUMPRODUCT(CK31,$D31),2)</f>
        <v>#REF!</v>
      </c>
      <c r="CH32" s="712"/>
      <c r="CI32" s="712"/>
      <c r="CJ32" s="712"/>
      <c r="CK32" s="713"/>
      <c r="CL32" s="711" t="e">
        <f>ROUND(SUMPRODUCT(CL31,$D31)+SUMPRODUCT(CM31,$D31)+SUMPRODUCT(CN31,$D31)+SUMPRODUCT(CO31,$D31)+SUMPRODUCT(CP31,$D31),2)</f>
        <v>#REF!</v>
      </c>
      <c r="CM32" s="712"/>
      <c r="CN32" s="712"/>
      <c r="CO32" s="712"/>
      <c r="CP32" s="713"/>
      <c r="CQ32" s="38"/>
    </row>
    <row r="33" spans="1:95" ht="23.25" customHeight="1" x14ac:dyDescent="0.2">
      <c r="A33" s="706" t="e">
        <f>Orçamento!#REF!</f>
        <v>#REF!</v>
      </c>
      <c r="B33" s="707" t="e">
        <f>Orçamento!#REF!</f>
        <v>#REF!</v>
      </c>
      <c r="C33" s="701" t="e">
        <f>VLOOKUP(B33,Orçamento!$D$14:$I$64,6,FALSE)</f>
        <v>#REF!</v>
      </c>
      <c r="D33" s="702" t="e">
        <f>ROUND(VLOOKUP(B33,Orçamento!$D$14:$I$64,2,FALSE)*Orçamento!#REF!,2)</f>
        <v>#REF!</v>
      </c>
      <c r="E33" s="201" t="e">
        <f>Orçamento!#REF!</f>
        <v>#REF!</v>
      </c>
      <c r="F33" s="202" t="e">
        <f>Orçamento!#REF!</f>
        <v>#REF!</v>
      </c>
      <c r="G33" s="202" t="e">
        <f>Orçamento!#REF!</f>
        <v>#REF!</v>
      </c>
      <c r="H33" s="202" t="e">
        <f>Orçamento!#REF!</f>
        <v>#REF!</v>
      </c>
      <c r="I33" s="203" t="e">
        <f>Orçamento!#REF!</f>
        <v>#REF!</v>
      </c>
      <c r="J33" s="201" t="e">
        <f>Orçamento!#REF!</f>
        <v>#REF!</v>
      </c>
      <c r="K33" s="202" t="e">
        <f>Orçamento!#REF!</f>
        <v>#REF!</v>
      </c>
      <c r="L33" s="202" t="e">
        <f>Orçamento!#REF!</f>
        <v>#REF!</v>
      </c>
      <c r="M33" s="202" t="e">
        <f>Orçamento!#REF!</f>
        <v>#REF!</v>
      </c>
      <c r="N33" s="203" t="e">
        <f>Orçamento!#REF!</f>
        <v>#REF!</v>
      </c>
      <c r="O33" s="201" t="e">
        <f>Orçamento!#REF!</f>
        <v>#REF!</v>
      </c>
      <c r="P33" s="202" t="e">
        <f>Orçamento!#REF!</f>
        <v>#REF!</v>
      </c>
      <c r="Q33" s="202" t="e">
        <f>Orçamento!#REF!</f>
        <v>#REF!</v>
      </c>
      <c r="R33" s="202" t="e">
        <f>Orçamento!#REF!</f>
        <v>#REF!</v>
      </c>
      <c r="S33" s="203" t="e">
        <f>Orçamento!#REF!</f>
        <v>#REF!</v>
      </c>
      <c r="T33" s="201" t="e">
        <f>Orçamento!#REF!</f>
        <v>#REF!</v>
      </c>
      <c r="U33" s="202" t="e">
        <f>Orçamento!#REF!</f>
        <v>#REF!</v>
      </c>
      <c r="V33" s="202" t="e">
        <f>Orçamento!#REF!</f>
        <v>#REF!</v>
      </c>
      <c r="W33" s="202" t="e">
        <f>Orçamento!#REF!</f>
        <v>#REF!</v>
      </c>
      <c r="X33" s="203" t="e">
        <f>Orçamento!#REF!</f>
        <v>#REF!</v>
      </c>
      <c r="Y33" s="201" t="e">
        <f>Orçamento!#REF!</f>
        <v>#REF!</v>
      </c>
      <c r="Z33" s="202" t="e">
        <f>Orçamento!#REF!</f>
        <v>#REF!</v>
      </c>
      <c r="AA33" s="202" t="e">
        <f>Orçamento!#REF!</f>
        <v>#REF!</v>
      </c>
      <c r="AB33" s="202" t="e">
        <f>Orçamento!#REF!</f>
        <v>#REF!</v>
      </c>
      <c r="AC33" s="203" t="e">
        <f>Orçamento!#REF!</f>
        <v>#REF!</v>
      </c>
      <c r="AD33" s="201" t="e">
        <f>Orçamento!#REF!</f>
        <v>#REF!</v>
      </c>
      <c r="AE33" s="202" t="e">
        <f>Orçamento!#REF!</f>
        <v>#REF!</v>
      </c>
      <c r="AF33" s="202" t="e">
        <f>Orçamento!#REF!</f>
        <v>#REF!</v>
      </c>
      <c r="AG33" s="202" t="e">
        <f>Orçamento!#REF!</f>
        <v>#REF!</v>
      </c>
      <c r="AH33" s="203" t="e">
        <f>Orçamento!#REF!</f>
        <v>#REF!</v>
      </c>
      <c r="AI33" s="201" t="e">
        <f>Orçamento!#REF!</f>
        <v>#REF!</v>
      </c>
      <c r="AJ33" s="202" t="e">
        <f>Orçamento!#REF!</f>
        <v>#REF!</v>
      </c>
      <c r="AK33" s="202" t="e">
        <f>Orçamento!#REF!</f>
        <v>#REF!</v>
      </c>
      <c r="AL33" s="202" t="e">
        <f>Orçamento!#REF!</f>
        <v>#REF!</v>
      </c>
      <c r="AM33" s="203" t="e">
        <f>Orçamento!#REF!</f>
        <v>#REF!</v>
      </c>
      <c r="AN33" s="201" t="e">
        <f>Orçamento!#REF!</f>
        <v>#REF!</v>
      </c>
      <c r="AO33" s="202" t="e">
        <f>Orçamento!#REF!</f>
        <v>#REF!</v>
      </c>
      <c r="AP33" s="202" t="e">
        <f>Orçamento!#REF!</f>
        <v>#REF!</v>
      </c>
      <c r="AQ33" s="202" t="e">
        <f>Orçamento!#REF!</f>
        <v>#REF!</v>
      </c>
      <c r="AR33" s="203" t="e">
        <f>Orçamento!#REF!</f>
        <v>#REF!</v>
      </c>
      <c r="AS33" s="201" t="e">
        <f>Orçamento!#REF!</f>
        <v>#REF!</v>
      </c>
      <c r="AT33" s="202" t="e">
        <f>Orçamento!#REF!</f>
        <v>#REF!</v>
      </c>
      <c r="AU33" s="202" t="e">
        <f>Orçamento!#REF!</f>
        <v>#REF!</v>
      </c>
      <c r="AV33" s="202" t="e">
        <f>Orçamento!#REF!</f>
        <v>#REF!</v>
      </c>
      <c r="AW33" s="203" t="e">
        <f>Orçamento!#REF!</f>
        <v>#REF!</v>
      </c>
      <c r="AX33" s="201" t="e">
        <f>Orçamento!#REF!</f>
        <v>#REF!</v>
      </c>
      <c r="AY33" s="202" t="e">
        <f>Orçamento!#REF!</f>
        <v>#REF!</v>
      </c>
      <c r="AZ33" s="202" t="e">
        <f>Orçamento!#REF!</f>
        <v>#REF!</v>
      </c>
      <c r="BA33" s="202" t="e">
        <f>Orçamento!#REF!</f>
        <v>#REF!</v>
      </c>
      <c r="BB33" s="203" t="e">
        <f>Orçamento!#REF!</f>
        <v>#REF!</v>
      </c>
      <c r="BC33" s="201" t="e">
        <f>Orçamento!#REF!</f>
        <v>#REF!</v>
      </c>
      <c r="BD33" s="202" t="e">
        <f>Orçamento!#REF!</f>
        <v>#REF!</v>
      </c>
      <c r="BE33" s="202" t="e">
        <f>Orçamento!#REF!</f>
        <v>#REF!</v>
      </c>
      <c r="BF33" s="202" t="e">
        <f>Orçamento!#REF!</f>
        <v>#REF!</v>
      </c>
      <c r="BG33" s="203" t="e">
        <f>Orçamento!#REF!</f>
        <v>#REF!</v>
      </c>
      <c r="BH33" s="201" t="e">
        <f>Orçamento!#REF!</f>
        <v>#REF!</v>
      </c>
      <c r="BI33" s="202" t="e">
        <f>Orçamento!#REF!</f>
        <v>#REF!</v>
      </c>
      <c r="BJ33" s="202" t="e">
        <f>Orçamento!#REF!</f>
        <v>#REF!</v>
      </c>
      <c r="BK33" s="202" t="e">
        <f>Orçamento!#REF!</f>
        <v>#REF!</v>
      </c>
      <c r="BL33" s="203" t="e">
        <f>Orçamento!#REF!</f>
        <v>#REF!</v>
      </c>
      <c r="BM33" s="201" t="e">
        <f>Orçamento!#REF!</f>
        <v>#REF!</v>
      </c>
      <c r="BN33" s="202" t="e">
        <f>Orçamento!#REF!</f>
        <v>#REF!</v>
      </c>
      <c r="BO33" s="202" t="e">
        <f>Orçamento!#REF!</f>
        <v>#REF!</v>
      </c>
      <c r="BP33" s="202" t="e">
        <f>Orçamento!#REF!</f>
        <v>#REF!</v>
      </c>
      <c r="BQ33" s="203" t="e">
        <f>Orçamento!#REF!</f>
        <v>#REF!</v>
      </c>
      <c r="BR33" s="201" t="e">
        <f>Orçamento!#REF!</f>
        <v>#REF!</v>
      </c>
      <c r="BS33" s="202" t="e">
        <f>Orçamento!#REF!</f>
        <v>#REF!</v>
      </c>
      <c r="BT33" s="202" t="e">
        <f>Orçamento!#REF!</f>
        <v>#REF!</v>
      </c>
      <c r="BU33" s="202" t="e">
        <f>Orçamento!#REF!</f>
        <v>#REF!</v>
      </c>
      <c r="BV33" s="203" t="e">
        <f>Orçamento!#REF!</f>
        <v>#REF!</v>
      </c>
      <c r="BW33" s="201" t="e">
        <f>Orçamento!#REF!</f>
        <v>#REF!</v>
      </c>
      <c r="BX33" s="202" t="e">
        <f>Orçamento!#REF!</f>
        <v>#REF!</v>
      </c>
      <c r="BY33" s="202" t="e">
        <f>Orçamento!#REF!</f>
        <v>#REF!</v>
      </c>
      <c r="BZ33" s="202" t="e">
        <f>Orçamento!#REF!</f>
        <v>#REF!</v>
      </c>
      <c r="CA33" s="203" t="e">
        <f>Orçamento!#REF!</f>
        <v>#REF!</v>
      </c>
      <c r="CB33" s="201" t="e">
        <f>Orçamento!#REF!</f>
        <v>#REF!</v>
      </c>
      <c r="CC33" s="202" t="e">
        <f>Orçamento!#REF!</f>
        <v>#REF!</v>
      </c>
      <c r="CD33" s="202" t="e">
        <f>Orçamento!#REF!</f>
        <v>#REF!</v>
      </c>
      <c r="CE33" s="202" t="e">
        <f>Orçamento!#REF!</f>
        <v>#REF!</v>
      </c>
      <c r="CF33" s="203" t="e">
        <f>Orçamento!#REF!</f>
        <v>#REF!</v>
      </c>
      <c r="CG33" s="201" t="e">
        <f>Orçamento!#REF!</f>
        <v>#REF!</v>
      </c>
      <c r="CH33" s="202" t="e">
        <f>Orçamento!#REF!</f>
        <v>#REF!</v>
      </c>
      <c r="CI33" s="202" t="e">
        <f>Orçamento!#REF!</f>
        <v>#REF!</v>
      </c>
      <c r="CJ33" s="202" t="e">
        <f>Orçamento!#REF!</f>
        <v>#REF!</v>
      </c>
      <c r="CK33" s="203" t="e">
        <f>Orçamento!#REF!</f>
        <v>#REF!</v>
      </c>
      <c r="CL33" s="201" t="e">
        <f>Orçamento!#REF!</f>
        <v>#REF!</v>
      </c>
      <c r="CM33" s="202" t="e">
        <f>Orçamento!#REF!</f>
        <v>#REF!</v>
      </c>
      <c r="CN33" s="202" t="e">
        <f>Orçamento!#REF!</f>
        <v>#REF!</v>
      </c>
      <c r="CO33" s="202" t="e">
        <f>Orçamento!#REF!</f>
        <v>#REF!</v>
      </c>
      <c r="CP33" s="203" t="e">
        <f>Orçamento!#REF!</f>
        <v>#REF!</v>
      </c>
      <c r="CQ33" s="38" t="e">
        <f t="shared" si="0"/>
        <v>#REF!</v>
      </c>
    </row>
    <row r="34" spans="1:95" ht="14.25" customHeight="1" x14ac:dyDescent="0.2">
      <c r="A34" s="686"/>
      <c r="B34" s="708"/>
      <c r="C34" s="687"/>
      <c r="D34" s="703"/>
      <c r="E34" s="711" t="e">
        <f>ROUND(SUMPRODUCT(E33,$D33)+SUMPRODUCT(F33,$D33)+SUMPRODUCT(G33,$D33)+SUMPRODUCT(H33,$D33)+SUMPRODUCT(I33,$D33),2)</f>
        <v>#REF!</v>
      </c>
      <c r="F34" s="712"/>
      <c r="G34" s="712"/>
      <c r="H34" s="712"/>
      <c r="I34" s="713"/>
      <c r="J34" s="711" t="e">
        <f>ROUND(SUMPRODUCT(J33,$D33)+SUMPRODUCT(K33,$D33)+SUMPRODUCT(L33,$D33)+SUMPRODUCT(M33,$D33)+SUMPRODUCT(N33,$D33),2)</f>
        <v>#REF!</v>
      </c>
      <c r="K34" s="712"/>
      <c r="L34" s="712"/>
      <c r="M34" s="712"/>
      <c r="N34" s="713"/>
      <c r="O34" s="711" t="e">
        <f>ROUND(SUMPRODUCT(O33,$D33)+SUMPRODUCT(P33,$D33)+SUMPRODUCT(Q33,$D33)+SUMPRODUCT(R33,$D33)+SUMPRODUCT(S33,$D33),2)</f>
        <v>#REF!</v>
      </c>
      <c r="P34" s="712"/>
      <c r="Q34" s="712"/>
      <c r="R34" s="712"/>
      <c r="S34" s="713"/>
      <c r="T34" s="711" t="e">
        <f>ROUND(SUMPRODUCT(T33,$D33)+SUMPRODUCT(U33,$D33)+SUMPRODUCT(V33,$D33)+SUMPRODUCT(W33,$D33)+SUMPRODUCT(X33,$D33),2)</f>
        <v>#REF!</v>
      </c>
      <c r="U34" s="712"/>
      <c r="V34" s="712"/>
      <c r="W34" s="712"/>
      <c r="X34" s="713"/>
      <c r="Y34" s="711" t="e">
        <f>ROUND(SUMPRODUCT(Y33,$D33)+SUMPRODUCT(Z33,$D33)+SUMPRODUCT(AA33,$D33)+SUMPRODUCT(AB33,$D33)+SUMPRODUCT(AC33,$D33),2)</f>
        <v>#REF!</v>
      </c>
      <c r="Z34" s="712"/>
      <c r="AA34" s="712"/>
      <c r="AB34" s="712"/>
      <c r="AC34" s="713"/>
      <c r="AD34" s="711" t="e">
        <f>ROUND(SUMPRODUCT(AD33,$D33)+SUMPRODUCT(AE33,$D33)+SUMPRODUCT(AF33,$D33)+SUMPRODUCT(AG33,$D33)+SUMPRODUCT(AH33,$D33),2)</f>
        <v>#REF!</v>
      </c>
      <c r="AE34" s="712"/>
      <c r="AF34" s="712"/>
      <c r="AG34" s="712"/>
      <c r="AH34" s="713"/>
      <c r="AI34" s="711" t="e">
        <f>ROUND(SUMPRODUCT(AI33,$D33)+SUMPRODUCT(AJ33,$D33)+SUMPRODUCT(AK33,$D33)+SUMPRODUCT(AL33,$D33)+SUMPRODUCT(AM33,$D33),2)</f>
        <v>#REF!</v>
      </c>
      <c r="AJ34" s="712"/>
      <c r="AK34" s="712"/>
      <c r="AL34" s="712"/>
      <c r="AM34" s="713"/>
      <c r="AN34" s="711" t="e">
        <f>ROUND(SUMPRODUCT(AN33,$D33)+SUMPRODUCT(AO33,$D33)+SUMPRODUCT(AP33,$D33)+SUMPRODUCT(AQ33,$D33)+SUMPRODUCT(AR33,$D33),2)</f>
        <v>#REF!</v>
      </c>
      <c r="AO34" s="712"/>
      <c r="AP34" s="712"/>
      <c r="AQ34" s="712"/>
      <c r="AR34" s="713"/>
      <c r="AS34" s="711" t="e">
        <f>ROUND(SUMPRODUCT(AS33,$D33)+SUMPRODUCT(AT33,$D33)+SUMPRODUCT(AU33,$D33)+SUMPRODUCT(AV33,$D33)+SUMPRODUCT(AW33,$D33),2)</f>
        <v>#REF!</v>
      </c>
      <c r="AT34" s="712"/>
      <c r="AU34" s="712"/>
      <c r="AV34" s="712"/>
      <c r="AW34" s="713"/>
      <c r="AX34" s="711" t="e">
        <f>ROUND(SUMPRODUCT(AX33,$D33)+SUMPRODUCT(AY33,$D33)+SUMPRODUCT(AZ33,$D33)+SUMPRODUCT(BA33,$D33)+SUMPRODUCT(BB33,$D33),2)</f>
        <v>#REF!</v>
      </c>
      <c r="AY34" s="712"/>
      <c r="AZ34" s="712"/>
      <c r="BA34" s="712"/>
      <c r="BB34" s="713"/>
      <c r="BC34" s="711" t="e">
        <f>ROUND(SUMPRODUCT(BC33,$D33)+SUMPRODUCT(BD33,$D33)+SUMPRODUCT(BE33,$D33)+SUMPRODUCT(BF33,$D33)+SUMPRODUCT(BG33,$D33),2)</f>
        <v>#REF!</v>
      </c>
      <c r="BD34" s="712"/>
      <c r="BE34" s="712"/>
      <c r="BF34" s="712"/>
      <c r="BG34" s="713"/>
      <c r="BH34" s="711" t="e">
        <f>ROUND(SUMPRODUCT(BH33,$D33)+SUMPRODUCT(BI33,$D33)+SUMPRODUCT(BJ33,$D33)+SUMPRODUCT(BK33,$D33)+SUMPRODUCT(BL33,$D33),2)</f>
        <v>#REF!</v>
      </c>
      <c r="BI34" s="712"/>
      <c r="BJ34" s="712"/>
      <c r="BK34" s="712"/>
      <c r="BL34" s="713"/>
      <c r="BM34" s="711" t="e">
        <f>ROUND(SUMPRODUCT(BM33,$D33)+SUMPRODUCT(BN33,$D33)+SUMPRODUCT(BO33,$D33)+SUMPRODUCT(BP33,$D33)+SUMPRODUCT(BQ33,$D33),2)</f>
        <v>#REF!</v>
      </c>
      <c r="BN34" s="712"/>
      <c r="BO34" s="712"/>
      <c r="BP34" s="712"/>
      <c r="BQ34" s="713"/>
      <c r="BR34" s="711" t="e">
        <f>ROUND(SUMPRODUCT(BR33,$D33)+SUMPRODUCT(BS33,$D33)+SUMPRODUCT(BT33,$D33)+SUMPRODUCT(BU33,$D33)+SUMPRODUCT(BV33,$D33),2)</f>
        <v>#REF!</v>
      </c>
      <c r="BS34" s="712"/>
      <c r="BT34" s="712"/>
      <c r="BU34" s="712"/>
      <c r="BV34" s="713"/>
      <c r="BW34" s="711" t="e">
        <f>ROUND(SUMPRODUCT(BW33,$D33)+SUMPRODUCT(BX33,$D33)+SUMPRODUCT(BY33,$D33)+SUMPRODUCT(BZ33,$D33)+SUMPRODUCT(CA33,$D33),2)</f>
        <v>#REF!</v>
      </c>
      <c r="BX34" s="712"/>
      <c r="BY34" s="712"/>
      <c r="BZ34" s="712"/>
      <c r="CA34" s="713"/>
      <c r="CB34" s="711" t="e">
        <f>ROUND(SUMPRODUCT(CB33,$D33)+SUMPRODUCT(CC33,$D33)+SUMPRODUCT(CD33,$D33)+SUMPRODUCT(CE33,$D33)+SUMPRODUCT(CF33,$D33),2)</f>
        <v>#REF!</v>
      </c>
      <c r="CC34" s="712"/>
      <c r="CD34" s="712"/>
      <c r="CE34" s="712"/>
      <c r="CF34" s="713"/>
      <c r="CG34" s="711" t="e">
        <f>ROUND(SUMPRODUCT(CG33,$D33)+SUMPRODUCT(CH33,$D33)+SUMPRODUCT(CI33,$D33)+SUMPRODUCT(CJ33,$D33)+SUMPRODUCT(CK33,$D33),2)</f>
        <v>#REF!</v>
      </c>
      <c r="CH34" s="712"/>
      <c r="CI34" s="712"/>
      <c r="CJ34" s="712"/>
      <c r="CK34" s="713"/>
      <c r="CL34" s="711" t="e">
        <f>ROUND(SUMPRODUCT(CL33,$D33)+SUMPRODUCT(CM33,$D33)+SUMPRODUCT(CN33,$D33)+SUMPRODUCT(CO33,$D33)+SUMPRODUCT(CP33,$D33),2)</f>
        <v>#REF!</v>
      </c>
      <c r="CM34" s="712"/>
      <c r="CN34" s="712"/>
      <c r="CO34" s="712"/>
      <c r="CP34" s="713"/>
      <c r="CQ34" s="38"/>
    </row>
    <row r="35" spans="1:95" ht="23.25" customHeight="1" x14ac:dyDescent="0.2">
      <c r="A35" s="706" t="e">
        <f>Orçamento!#REF!</f>
        <v>#REF!</v>
      </c>
      <c r="B35" s="707" t="e">
        <f>Orçamento!#REF!</f>
        <v>#REF!</v>
      </c>
      <c r="C35" s="701" t="e">
        <f>VLOOKUP(B35,Orçamento!$D$14:$I$64,6,FALSE)</f>
        <v>#REF!</v>
      </c>
      <c r="D35" s="702" t="e">
        <f>ROUND(VLOOKUP(B35,Orçamento!$D$14:$I$64,2,FALSE)*Orçamento!#REF!,2)</f>
        <v>#REF!</v>
      </c>
      <c r="E35" s="201" t="e">
        <f>Orçamento!#REF!</f>
        <v>#REF!</v>
      </c>
      <c r="F35" s="202" t="e">
        <f>Orçamento!#REF!</f>
        <v>#REF!</v>
      </c>
      <c r="G35" s="202" t="e">
        <f>Orçamento!#REF!</f>
        <v>#REF!</v>
      </c>
      <c r="H35" s="202" t="e">
        <f>Orçamento!#REF!</f>
        <v>#REF!</v>
      </c>
      <c r="I35" s="203" t="e">
        <f>Orçamento!#REF!</f>
        <v>#REF!</v>
      </c>
      <c r="J35" s="201" t="e">
        <f>Orçamento!#REF!</f>
        <v>#REF!</v>
      </c>
      <c r="K35" s="202" t="e">
        <f>Orçamento!#REF!</f>
        <v>#REF!</v>
      </c>
      <c r="L35" s="202" t="e">
        <f>Orçamento!#REF!</f>
        <v>#REF!</v>
      </c>
      <c r="M35" s="202" t="e">
        <f>Orçamento!#REF!</f>
        <v>#REF!</v>
      </c>
      <c r="N35" s="203" t="e">
        <f>Orçamento!#REF!</f>
        <v>#REF!</v>
      </c>
      <c r="O35" s="201" t="e">
        <f>Orçamento!#REF!</f>
        <v>#REF!</v>
      </c>
      <c r="P35" s="202" t="e">
        <f>Orçamento!#REF!</f>
        <v>#REF!</v>
      </c>
      <c r="Q35" s="202" t="e">
        <f>Orçamento!#REF!</f>
        <v>#REF!</v>
      </c>
      <c r="R35" s="202" t="e">
        <f>Orçamento!#REF!</f>
        <v>#REF!</v>
      </c>
      <c r="S35" s="203" t="e">
        <f>Orçamento!#REF!</f>
        <v>#REF!</v>
      </c>
      <c r="T35" s="201" t="e">
        <f>Orçamento!#REF!</f>
        <v>#REF!</v>
      </c>
      <c r="U35" s="202" t="e">
        <f>Orçamento!#REF!</f>
        <v>#REF!</v>
      </c>
      <c r="V35" s="202" t="e">
        <f>Orçamento!#REF!</f>
        <v>#REF!</v>
      </c>
      <c r="W35" s="202" t="e">
        <f>Orçamento!#REF!</f>
        <v>#REF!</v>
      </c>
      <c r="X35" s="203" t="e">
        <f>Orçamento!#REF!</f>
        <v>#REF!</v>
      </c>
      <c r="Y35" s="201" t="e">
        <f>Orçamento!#REF!</f>
        <v>#REF!</v>
      </c>
      <c r="Z35" s="202" t="e">
        <f>Orçamento!#REF!</f>
        <v>#REF!</v>
      </c>
      <c r="AA35" s="202" t="e">
        <f>Orçamento!#REF!</f>
        <v>#REF!</v>
      </c>
      <c r="AB35" s="202" t="e">
        <f>Orçamento!#REF!</f>
        <v>#REF!</v>
      </c>
      <c r="AC35" s="203" t="e">
        <f>Orçamento!#REF!</f>
        <v>#REF!</v>
      </c>
      <c r="AD35" s="201" t="e">
        <f>Orçamento!#REF!</f>
        <v>#REF!</v>
      </c>
      <c r="AE35" s="202" t="e">
        <f>Orçamento!#REF!</f>
        <v>#REF!</v>
      </c>
      <c r="AF35" s="202" t="e">
        <f>Orçamento!#REF!</f>
        <v>#REF!</v>
      </c>
      <c r="AG35" s="202" t="e">
        <f>Orçamento!#REF!</f>
        <v>#REF!</v>
      </c>
      <c r="AH35" s="203" t="e">
        <f>Orçamento!#REF!</f>
        <v>#REF!</v>
      </c>
      <c r="AI35" s="201" t="e">
        <f>Orçamento!#REF!</f>
        <v>#REF!</v>
      </c>
      <c r="AJ35" s="202" t="e">
        <f>Orçamento!#REF!</f>
        <v>#REF!</v>
      </c>
      <c r="AK35" s="202" t="e">
        <f>Orçamento!#REF!</f>
        <v>#REF!</v>
      </c>
      <c r="AL35" s="202" t="e">
        <f>Orçamento!#REF!</f>
        <v>#REF!</v>
      </c>
      <c r="AM35" s="203" t="e">
        <f>Orçamento!#REF!</f>
        <v>#REF!</v>
      </c>
      <c r="AN35" s="201" t="e">
        <f>Orçamento!#REF!</f>
        <v>#REF!</v>
      </c>
      <c r="AO35" s="202" t="e">
        <f>Orçamento!#REF!</f>
        <v>#REF!</v>
      </c>
      <c r="AP35" s="202" t="e">
        <f>Orçamento!#REF!</f>
        <v>#REF!</v>
      </c>
      <c r="AQ35" s="202" t="e">
        <f>Orçamento!#REF!</f>
        <v>#REF!</v>
      </c>
      <c r="AR35" s="203" t="e">
        <f>Orçamento!#REF!</f>
        <v>#REF!</v>
      </c>
      <c r="AS35" s="201" t="e">
        <f>Orçamento!#REF!</f>
        <v>#REF!</v>
      </c>
      <c r="AT35" s="202" t="e">
        <f>Orçamento!#REF!</f>
        <v>#REF!</v>
      </c>
      <c r="AU35" s="202" t="e">
        <f>Orçamento!#REF!</f>
        <v>#REF!</v>
      </c>
      <c r="AV35" s="202" t="e">
        <f>Orçamento!#REF!</f>
        <v>#REF!</v>
      </c>
      <c r="AW35" s="203" t="e">
        <f>Orçamento!#REF!</f>
        <v>#REF!</v>
      </c>
      <c r="AX35" s="201" t="e">
        <f>Orçamento!#REF!</f>
        <v>#REF!</v>
      </c>
      <c r="AY35" s="202" t="e">
        <f>Orçamento!#REF!</f>
        <v>#REF!</v>
      </c>
      <c r="AZ35" s="202" t="e">
        <f>Orçamento!#REF!</f>
        <v>#REF!</v>
      </c>
      <c r="BA35" s="202" t="e">
        <f>Orçamento!#REF!</f>
        <v>#REF!</v>
      </c>
      <c r="BB35" s="203" t="e">
        <f>Orçamento!#REF!</f>
        <v>#REF!</v>
      </c>
      <c r="BC35" s="201" t="e">
        <f>Orçamento!#REF!</f>
        <v>#REF!</v>
      </c>
      <c r="BD35" s="202" t="e">
        <f>Orçamento!#REF!</f>
        <v>#REF!</v>
      </c>
      <c r="BE35" s="202" t="e">
        <f>Orçamento!#REF!</f>
        <v>#REF!</v>
      </c>
      <c r="BF35" s="202" t="e">
        <f>Orçamento!#REF!</f>
        <v>#REF!</v>
      </c>
      <c r="BG35" s="203" t="e">
        <f>Orçamento!#REF!</f>
        <v>#REF!</v>
      </c>
      <c r="BH35" s="201" t="e">
        <f>Orçamento!#REF!</f>
        <v>#REF!</v>
      </c>
      <c r="BI35" s="202" t="e">
        <f>Orçamento!#REF!</f>
        <v>#REF!</v>
      </c>
      <c r="BJ35" s="202" t="e">
        <f>Orçamento!#REF!</f>
        <v>#REF!</v>
      </c>
      <c r="BK35" s="202" t="e">
        <f>Orçamento!#REF!</f>
        <v>#REF!</v>
      </c>
      <c r="BL35" s="203" t="e">
        <f>Orçamento!#REF!</f>
        <v>#REF!</v>
      </c>
      <c r="BM35" s="201" t="e">
        <f>Orçamento!#REF!</f>
        <v>#REF!</v>
      </c>
      <c r="BN35" s="202" t="e">
        <f>Orçamento!#REF!</f>
        <v>#REF!</v>
      </c>
      <c r="BO35" s="202" t="e">
        <f>Orçamento!#REF!</f>
        <v>#REF!</v>
      </c>
      <c r="BP35" s="202" t="e">
        <f>Orçamento!#REF!</f>
        <v>#REF!</v>
      </c>
      <c r="BQ35" s="203" t="e">
        <f>Orçamento!#REF!</f>
        <v>#REF!</v>
      </c>
      <c r="BR35" s="201" t="e">
        <f>Orçamento!#REF!</f>
        <v>#REF!</v>
      </c>
      <c r="BS35" s="202" t="e">
        <f>Orçamento!#REF!</f>
        <v>#REF!</v>
      </c>
      <c r="BT35" s="202" t="e">
        <f>Orçamento!#REF!</f>
        <v>#REF!</v>
      </c>
      <c r="BU35" s="202" t="e">
        <f>Orçamento!#REF!</f>
        <v>#REF!</v>
      </c>
      <c r="BV35" s="203" t="e">
        <f>Orçamento!#REF!</f>
        <v>#REF!</v>
      </c>
      <c r="BW35" s="201" t="e">
        <f>Orçamento!#REF!</f>
        <v>#REF!</v>
      </c>
      <c r="BX35" s="202" t="e">
        <f>Orçamento!#REF!</f>
        <v>#REF!</v>
      </c>
      <c r="BY35" s="202" t="e">
        <f>Orçamento!#REF!</f>
        <v>#REF!</v>
      </c>
      <c r="BZ35" s="202" t="e">
        <f>Orçamento!#REF!</f>
        <v>#REF!</v>
      </c>
      <c r="CA35" s="203" t="e">
        <f>Orçamento!#REF!</f>
        <v>#REF!</v>
      </c>
      <c r="CB35" s="201" t="e">
        <f>Orçamento!#REF!</f>
        <v>#REF!</v>
      </c>
      <c r="CC35" s="202" t="e">
        <f>Orçamento!#REF!</f>
        <v>#REF!</v>
      </c>
      <c r="CD35" s="202" t="e">
        <f>Orçamento!#REF!</f>
        <v>#REF!</v>
      </c>
      <c r="CE35" s="202" t="e">
        <f>Orçamento!#REF!</f>
        <v>#REF!</v>
      </c>
      <c r="CF35" s="203" t="e">
        <f>Orçamento!#REF!</f>
        <v>#REF!</v>
      </c>
      <c r="CG35" s="201" t="e">
        <f>Orçamento!#REF!</f>
        <v>#REF!</v>
      </c>
      <c r="CH35" s="202" t="e">
        <f>Orçamento!#REF!</f>
        <v>#REF!</v>
      </c>
      <c r="CI35" s="202" t="e">
        <f>Orçamento!#REF!</f>
        <v>#REF!</v>
      </c>
      <c r="CJ35" s="202" t="e">
        <f>Orçamento!#REF!</f>
        <v>#REF!</v>
      </c>
      <c r="CK35" s="203" t="e">
        <f>Orçamento!#REF!</f>
        <v>#REF!</v>
      </c>
      <c r="CL35" s="201" t="e">
        <f>Orçamento!#REF!</f>
        <v>#REF!</v>
      </c>
      <c r="CM35" s="202" t="e">
        <f>Orçamento!#REF!</f>
        <v>#REF!</v>
      </c>
      <c r="CN35" s="202" t="e">
        <f>Orçamento!#REF!</f>
        <v>#REF!</v>
      </c>
      <c r="CO35" s="202" t="e">
        <f>Orçamento!#REF!</f>
        <v>#REF!</v>
      </c>
      <c r="CP35" s="203" t="e">
        <f>Orçamento!#REF!</f>
        <v>#REF!</v>
      </c>
      <c r="CQ35" s="38" t="e">
        <f t="shared" si="0"/>
        <v>#REF!</v>
      </c>
    </row>
    <row r="36" spans="1:95" ht="14.25" customHeight="1" x14ac:dyDescent="0.2">
      <c r="A36" s="686"/>
      <c r="B36" s="708"/>
      <c r="C36" s="687"/>
      <c r="D36" s="703"/>
      <c r="E36" s="711" t="e">
        <f>ROUND(SUMPRODUCT(E35,$D35)+SUMPRODUCT(F35,$D35)+SUMPRODUCT(G35,$D35)+SUMPRODUCT(H35,$D35)+SUMPRODUCT(I35,$D35),2)</f>
        <v>#REF!</v>
      </c>
      <c r="F36" s="712"/>
      <c r="G36" s="712"/>
      <c r="H36" s="712"/>
      <c r="I36" s="713"/>
      <c r="J36" s="711" t="e">
        <f>ROUND(SUMPRODUCT(J35,$D35)+SUMPRODUCT(K35,$D35)+SUMPRODUCT(L35,$D35)+SUMPRODUCT(M35,$D35)+SUMPRODUCT(N35,$D35),2)</f>
        <v>#REF!</v>
      </c>
      <c r="K36" s="712"/>
      <c r="L36" s="712"/>
      <c r="M36" s="712"/>
      <c r="N36" s="713"/>
      <c r="O36" s="711" t="e">
        <f>ROUND(SUMPRODUCT(O35,$D35)+SUMPRODUCT(P35,$D35)+SUMPRODUCT(Q35,$D35)+SUMPRODUCT(R35,$D35)+SUMPRODUCT(S35,$D35),2)</f>
        <v>#REF!</v>
      </c>
      <c r="P36" s="712"/>
      <c r="Q36" s="712"/>
      <c r="R36" s="712"/>
      <c r="S36" s="713"/>
      <c r="T36" s="711" t="e">
        <f>ROUND(SUMPRODUCT(T35,$D35)+SUMPRODUCT(U35,$D35)+SUMPRODUCT(V35,$D35)+SUMPRODUCT(W35,$D35)+SUMPRODUCT(X35,$D35),2)</f>
        <v>#REF!</v>
      </c>
      <c r="U36" s="712"/>
      <c r="V36" s="712"/>
      <c r="W36" s="712"/>
      <c r="X36" s="713"/>
      <c r="Y36" s="711" t="e">
        <f>ROUND(SUMPRODUCT(Y35,$D35)+SUMPRODUCT(Z35,$D35)+SUMPRODUCT(AA35,$D35)+SUMPRODUCT(AB35,$D35)+SUMPRODUCT(AC35,$D35),2)</f>
        <v>#REF!</v>
      </c>
      <c r="Z36" s="712"/>
      <c r="AA36" s="712"/>
      <c r="AB36" s="712"/>
      <c r="AC36" s="713"/>
      <c r="AD36" s="711" t="e">
        <f>ROUND(SUMPRODUCT(AD35,$D35)+SUMPRODUCT(AE35,$D35)+SUMPRODUCT(AF35,$D35)+SUMPRODUCT(AG35,$D35)+SUMPRODUCT(AH35,$D35),2)</f>
        <v>#REF!</v>
      </c>
      <c r="AE36" s="712"/>
      <c r="AF36" s="712"/>
      <c r="AG36" s="712"/>
      <c r="AH36" s="713"/>
      <c r="AI36" s="711" t="e">
        <f>ROUND(SUMPRODUCT(AI35,$D35)+SUMPRODUCT(AJ35,$D35)+SUMPRODUCT(AK35,$D35)+SUMPRODUCT(AL35,$D35)+SUMPRODUCT(AM35,$D35),2)</f>
        <v>#REF!</v>
      </c>
      <c r="AJ36" s="712"/>
      <c r="AK36" s="712"/>
      <c r="AL36" s="712"/>
      <c r="AM36" s="713"/>
      <c r="AN36" s="711" t="e">
        <f>ROUND(SUMPRODUCT(AN35,$D35)+SUMPRODUCT(AO35,$D35)+SUMPRODUCT(AP35,$D35)+SUMPRODUCT(AQ35,$D35)+SUMPRODUCT(AR35,$D35),2)</f>
        <v>#REF!</v>
      </c>
      <c r="AO36" s="712"/>
      <c r="AP36" s="712"/>
      <c r="AQ36" s="712"/>
      <c r="AR36" s="713"/>
      <c r="AS36" s="711" t="e">
        <f>ROUND(SUMPRODUCT(AS35,$D35)+SUMPRODUCT(AT35,$D35)+SUMPRODUCT(AU35,$D35)+SUMPRODUCT(AV35,$D35)+SUMPRODUCT(AW35,$D35),2)</f>
        <v>#REF!</v>
      </c>
      <c r="AT36" s="712"/>
      <c r="AU36" s="712"/>
      <c r="AV36" s="712"/>
      <c r="AW36" s="713"/>
      <c r="AX36" s="711" t="e">
        <f>ROUND(SUMPRODUCT(AX35,$D35)+SUMPRODUCT(AY35,$D35)+SUMPRODUCT(AZ35,$D35)+SUMPRODUCT(BA35,$D35)+SUMPRODUCT(BB35,$D35),2)</f>
        <v>#REF!</v>
      </c>
      <c r="AY36" s="712"/>
      <c r="AZ36" s="712"/>
      <c r="BA36" s="712"/>
      <c r="BB36" s="713"/>
      <c r="BC36" s="711" t="e">
        <f>ROUND(SUMPRODUCT(BC35,$D35)+SUMPRODUCT(BD35,$D35)+SUMPRODUCT(BE35,$D35)+SUMPRODUCT(BF35,$D35)+SUMPRODUCT(BG35,$D35),2)</f>
        <v>#REF!</v>
      </c>
      <c r="BD36" s="712"/>
      <c r="BE36" s="712"/>
      <c r="BF36" s="712"/>
      <c r="BG36" s="713"/>
      <c r="BH36" s="711" t="e">
        <f>ROUND(SUMPRODUCT(BH35,$D35)+SUMPRODUCT(BI35,$D35)+SUMPRODUCT(BJ35,$D35)+SUMPRODUCT(BK35,$D35)+SUMPRODUCT(BL35,$D35),2)</f>
        <v>#REF!</v>
      </c>
      <c r="BI36" s="712"/>
      <c r="BJ36" s="712"/>
      <c r="BK36" s="712"/>
      <c r="BL36" s="713"/>
      <c r="BM36" s="711" t="e">
        <f>ROUND(SUMPRODUCT(BM35,$D35)+SUMPRODUCT(BN35,$D35)+SUMPRODUCT(BO35,$D35)+SUMPRODUCT(BP35,$D35)+SUMPRODUCT(BQ35,$D35),2)</f>
        <v>#REF!</v>
      </c>
      <c r="BN36" s="712"/>
      <c r="BO36" s="712"/>
      <c r="BP36" s="712"/>
      <c r="BQ36" s="713"/>
      <c r="BR36" s="711" t="e">
        <f>ROUND(SUMPRODUCT(BR35,$D35)+SUMPRODUCT(BS35,$D35)+SUMPRODUCT(BT35,$D35)+SUMPRODUCT(BU35,$D35)+SUMPRODUCT(BV35,$D35),2)</f>
        <v>#REF!</v>
      </c>
      <c r="BS36" s="712"/>
      <c r="BT36" s="712"/>
      <c r="BU36" s="712"/>
      <c r="BV36" s="713"/>
      <c r="BW36" s="711" t="e">
        <f>ROUND(SUMPRODUCT(BW35,$D35)+SUMPRODUCT(BX35,$D35)+SUMPRODUCT(BY35,$D35)+SUMPRODUCT(BZ35,$D35)+SUMPRODUCT(CA35,$D35),2)</f>
        <v>#REF!</v>
      </c>
      <c r="BX36" s="712"/>
      <c r="BY36" s="712"/>
      <c r="BZ36" s="712"/>
      <c r="CA36" s="713"/>
      <c r="CB36" s="711" t="e">
        <f>ROUND(SUMPRODUCT(CB35,$D35)+SUMPRODUCT(CC35,$D35)+SUMPRODUCT(CD35,$D35)+SUMPRODUCT(CE35,$D35)+SUMPRODUCT(CF35,$D35),2)</f>
        <v>#REF!</v>
      </c>
      <c r="CC36" s="712"/>
      <c r="CD36" s="712"/>
      <c r="CE36" s="712"/>
      <c r="CF36" s="713"/>
      <c r="CG36" s="711" t="e">
        <f>ROUND(SUMPRODUCT(CG35,$D35)+SUMPRODUCT(CH35,$D35)+SUMPRODUCT(CI35,$D35)+SUMPRODUCT(CJ35,$D35)+SUMPRODUCT(CK35,$D35),2)</f>
        <v>#REF!</v>
      </c>
      <c r="CH36" s="712"/>
      <c r="CI36" s="712"/>
      <c r="CJ36" s="712"/>
      <c r="CK36" s="713"/>
      <c r="CL36" s="711" t="e">
        <f>ROUND(SUMPRODUCT(CL35,$D35)+SUMPRODUCT(CM35,$D35)+SUMPRODUCT(CN35,$D35)+SUMPRODUCT(CO35,$D35)+SUMPRODUCT(CP35,$D35),2)</f>
        <v>#REF!</v>
      </c>
      <c r="CM36" s="712"/>
      <c r="CN36" s="712"/>
      <c r="CO36" s="712"/>
      <c r="CP36" s="713"/>
      <c r="CQ36" s="38"/>
    </row>
    <row r="37" spans="1:95" ht="23.25" customHeight="1" x14ac:dyDescent="0.2">
      <c r="A37" s="706" t="e">
        <f>Orçamento!#REF!</f>
        <v>#REF!</v>
      </c>
      <c r="B37" s="707" t="e">
        <f>Orçamento!#REF!</f>
        <v>#REF!</v>
      </c>
      <c r="C37" s="701" t="e">
        <f>VLOOKUP(B37,Orçamento!$D$14:$I$64,6,FALSE)</f>
        <v>#REF!</v>
      </c>
      <c r="D37" s="702" t="e">
        <f>ROUND(VLOOKUP(B37,Orçamento!$D$14:$I$64,2,FALSE)*Orçamento!#REF!,2)</f>
        <v>#REF!</v>
      </c>
      <c r="E37" s="201" t="e">
        <f>Orçamento!#REF!</f>
        <v>#REF!</v>
      </c>
      <c r="F37" s="202" t="e">
        <f>Orçamento!#REF!</f>
        <v>#REF!</v>
      </c>
      <c r="G37" s="202" t="e">
        <f>Orçamento!#REF!</f>
        <v>#REF!</v>
      </c>
      <c r="H37" s="202" t="e">
        <f>Orçamento!#REF!</f>
        <v>#REF!</v>
      </c>
      <c r="I37" s="203" t="e">
        <f>Orçamento!#REF!</f>
        <v>#REF!</v>
      </c>
      <c r="J37" s="201" t="e">
        <f>Orçamento!#REF!</f>
        <v>#REF!</v>
      </c>
      <c r="K37" s="202" t="e">
        <f>Orçamento!#REF!</f>
        <v>#REF!</v>
      </c>
      <c r="L37" s="202" t="e">
        <f>Orçamento!#REF!</f>
        <v>#REF!</v>
      </c>
      <c r="M37" s="202" t="e">
        <f>Orçamento!#REF!</f>
        <v>#REF!</v>
      </c>
      <c r="N37" s="203" t="e">
        <f>Orçamento!#REF!</f>
        <v>#REF!</v>
      </c>
      <c r="O37" s="201" t="e">
        <f>Orçamento!#REF!</f>
        <v>#REF!</v>
      </c>
      <c r="P37" s="202" t="e">
        <f>Orçamento!#REF!</f>
        <v>#REF!</v>
      </c>
      <c r="Q37" s="202" t="e">
        <f>Orçamento!#REF!</f>
        <v>#REF!</v>
      </c>
      <c r="R37" s="202" t="e">
        <f>Orçamento!#REF!</f>
        <v>#REF!</v>
      </c>
      <c r="S37" s="203" t="e">
        <f>Orçamento!#REF!</f>
        <v>#REF!</v>
      </c>
      <c r="T37" s="201" t="e">
        <f>Orçamento!#REF!</f>
        <v>#REF!</v>
      </c>
      <c r="U37" s="202" t="e">
        <f>Orçamento!#REF!</f>
        <v>#REF!</v>
      </c>
      <c r="V37" s="202" t="e">
        <f>Orçamento!#REF!</f>
        <v>#REF!</v>
      </c>
      <c r="W37" s="202" t="e">
        <f>Orçamento!#REF!</f>
        <v>#REF!</v>
      </c>
      <c r="X37" s="203" t="e">
        <f>Orçamento!#REF!</f>
        <v>#REF!</v>
      </c>
      <c r="Y37" s="201" t="e">
        <f>Orçamento!#REF!</f>
        <v>#REF!</v>
      </c>
      <c r="Z37" s="202" t="e">
        <f>Orçamento!#REF!</f>
        <v>#REF!</v>
      </c>
      <c r="AA37" s="202" t="e">
        <f>Orçamento!#REF!</f>
        <v>#REF!</v>
      </c>
      <c r="AB37" s="202" t="e">
        <f>Orçamento!#REF!</f>
        <v>#REF!</v>
      </c>
      <c r="AC37" s="203" t="e">
        <f>Orçamento!#REF!</f>
        <v>#REF!</v>
      </c>
      <c r="AD37" s="201" t="e">
        <f>Orçamento!#REF!</f>
        <v>#REF!</v>
      </c>
      <c r="AE37" s="202" t="e">
        <f>Orçamento!#REF!</f>
        <v>#REF!</v>
      </c>
      <c r="AF37" s="202" t="e">
        <f>Orçamento!#REF!</f>
        <v>#REF!</v>
      </c>
      <c r="AG37" s="202" t="e">
        <f>Orçamento!#REF!</f>
        <v>#REF!</v>
      </c>
      <c r="AH37" s="203" t="e">
        <f>Orçamento!#REF!</f>
        <v>#REF!</v>
      </c>
      <c r="AI37" s="201" t="e">
        <f>Orçamento!#REF!</f>
        <v>#REF!</v>
      </c>
      <c r="AJ37" s="202" t="e">
        <f>Orçamento!#REF!</f>
        <v>#REF!</v>
      </c>
      <c r="AK37" s="202" t="e">
        <f>Orçamento!#REF!</f>
        <v>#REF!</v>
      </c>
      <c r="AL37" s="202" t="e">
        <f>Orçamento!#REF!</f>
        <v>#REF!</v>
      </c>
      <c r="AM37" s="203" t="e">
        <f>Orçamento!#REF!</f>
        <v>#REF!</v>
      </c>
      <c r="AN37" s="201" t="e">
        <f>Orçamento!#REF!</f>
        <v>#REF!</v>
      </c>
      <c r="AO37" s="202" t="e">
        <f>Orçamento!#REF!</f>
        <v>#REF!</v>
      </c>
      <c r="AP37" s="202" t="e">
        <f>Orçamento!#REF!</f>
        <v>#REF!</v>
      </c>
      <c r="AQ37" s="202" t="e">
        <f>Orçamento!#REF!</f>
        <v>#REF!</v>
      </c>
      <c r="AR37" s="203" t="e">
        <f>Orçamento!#REF!</f>
        <v>#REF!</v>
      </c>
      <c r="AS37" s="201" t="e">
        <f>Orçamento!#REF!</f>
        <v>#REF!</v>
      </c>
      <c r="AT37" s="202" t="e">
        <f>Orçamento!#REF!</f>
        <v>#REF!</v>
      </c>
      <c r="AU37" s="202" t="e">
        <f>Orçamento!#REF!</f>
        <v>#REF!</v>
      </c>
      <c r="AV37" s="202" t="e">
        <f>Orçamento!#REF!</f>
        <v>#REF!</v>
      </c>
      <c r="AW37" s="203" t="e">
        <f>Orçamento!#REF!</f>
        <v>#REF!</v>
      </c>
      <c r="AX37" s="201" t="e">
        <f>Orçamento!#REF!</f>
        <v>#REF!</v>
      </c>
      <c r="AY37" s="202" t="e">
        <f>Orçamento!#REF!</f>
        <v>#REF!</v>
      </c>
      <c r="AZ37" s="202" t="e">
        <f>Orçamento!#REF!</f>
        <v>#REF!</v>
      </c>
      <c r="BA37" s="202" t="e">
        <f>Orçamento!#REF!</f>
        <v>#REF!</v>
      </c>
      <c r="BB37" s="203" t="e">
        <f>Orçamento!#REF!</f>
        <v>#REF!</v>
      </c>
      <c r="BC37" s="201" t="e">
        <f>Orçamento!#REF!</f>
        <v>#REF!</v>
      </c>
      <c r="BD37" s="202" t="e">
        <f>Orçamento!#REF!</f>
        <v>#REF!</v>
      </c>
      <c r="BE37" s="202" t="e">
        <f>Orçamento!#REF!</f>
        <v>#REF!</v>
      </c>
      <c r="BF37" s="202" t="e">
        <f>Orçamento!#REF!</f>
        <v>#REF!</v>
      </c>
      <c r="BG37" s="203" t="e">
        <f>Orçamento!#REF!</f>
        <v>#REF!</v>
      </c>
      <c r="BH37" s="201" t="e">
        <f>Orçamento!#REF!</f>
        <v>#REF!</v>
      </c>
      <c r="BI37" s="202" t="e">
        <f>Orçamento!#REF!</f>
        <v>#REF!</v>
      </c>
      <c r="BJ37" s="202" t="e">
        <f>Orçamento!#REF!</f>
        <v>#REF!</v>
      </c>
      <c r="BK37" s="202" t="e">
        <f>Orçamento!#REF!</f>
        <v>#REF!</v>
      </c>
      <c r="BL37" s="203" t="e">
        <f>Orçamento!#REF!</f>
        <v>#REF!</v>
      </c>
      <c r="BM37" s="201" t="e">
        <f>Orçamento!#REF!</f>
        <v>#REF!</v>
      </c>
      <c r="BN37" s="202" t="e">
        <f>Orçamento!#REF!</f>
        <v>#REF!</v>
      </c>
      <c r="BO37" s="202" t="e">
        <f>Orçamento!#REF!</f>
        <v>#REF!</v>
      </c>
      <c r="BP37" s="202" t="e">
        <f>Orçamento!#REF!</f>
        <v>#REF!</v>
      </c>
      <c r="BQ37" s="203" t="e">
        <f>Orçamento!#REF!</f>
        <v>#REF!</v>
      </c>
      <c r="BR37" s="201" t="e">
        <f>Orçamento!#REF!</f>
        <v>#REF!</v>
      </c>
      <c r="BS37" s="202" t="e">
        <f>Orçamento!#REF!</f>
        <v>#REF!</v>
      </c>
      <c r="BT37" s="202" t="e">
        <f>Orçamento!#REF!</f>
        <v>#REF!</v>
      </c>
      <c r="BU37" s="202" t="e">
        <f>Orçamento!#REF!</f>
        <v>#REF!</v>
      </c>
      <c r="BV37" s="203" t="e">
        <f>Orçamento!#REF!</f>
        <v>#REF!</v>
      </c>
      <c r="BW37" s="201" t="e">
        <f>Orçamento!#REF!</f>
        <v>#REF!</v>
      </c>
      <c r="BX37" s="202" t="e">
        <f>Orçamento!#REF!</f>
        <v>#REF!</v>
      </c>
      <c r="BY37" s="202" t="e">
        <f>Orçamento!#REF!</f>
        <v>#REF!</v>
      </c>
      <c r="BZ37" s="202" t="e">
        <f>Orçamento!#REF!</f>
        <v>#REF!</v>
      </c>
      <c r="CA37" s="203" t="e">
        <f>Orçamento!#REF!</f>
        <v>#REF!</v>
      </c>
      <c r="CB37" s="201" t="e">
        <f>Orçamento!#REF!</f>
        <v>#REF!</v>
      </c>
      <c r="CC37" s="202" t="e">
        <f>Orçamento!#REF!</f>
        <v>#REF!</v>
      </c>
      <c r="CD37" s="202" t="e">
        <f>Orçamento!#REF!</f>
        <v>#REF!</v>
      </c>
      <c r="CE37" s="202" t="e">
        <f>Orçamento!#REF!</f>
        <v>#REF!</v>
      </c>
      <c r="CF37" s="203" t="e">
        <f>Orçamento!#REF!</f>
        <v>#REF!</v>
      </c>
      <c r="CG37" s="201" t="e">
        <f>Orçamento!#REF!</f>
        <v>#REF!</v>
      </c>
      <c r="CH37" s="202" t="e">
        <f>Orçamento!#REF!</f>
        <v>#REF!</v>
      </c>
      <c r="CI37" s="202" t="e">
        <f>Orçamento!#REF!</f>
        <v>#REF!</v>
      </c>
      <c r="CJ37" s="202" t="e">
        <f>Orçamento!#REF!</f>
        <v>#REF!</v>
      </c>
      <c r="CK37" s="203" t="e">
        <f>Orçamento!#REF!</f>
        <v>#REF!</v>
      </c>
      <c r="CL37" s="201" t="e">
        <f>Orçamento!#REF!</f>
        <v>#REF!</v>
      </c>
      <c r="CM37" s="202" t="e">
        <f>Orçamento!#REF!</f>
        <v>#REF!</v>
      </c>
      <c r="CN37" s="202" t="e">
        <f>Orçamento!#REF!</f>
        <v>#REF!</v>
      </c>
      <c r="CO37" s="202" t="e">
        <f>Orçamento!#REF!</f>
        <v>#REF!</v>
      </c>
      <c r="CP37" s="203" t="e">
        <f>Orçamento!#REF!</f>
        <v>#REF!</v>
      </c>
      <c r="CQ37" s="38" t="e">
        <f t="shared" si="0"/>
        <v>#REF!</v>
      </c>
    </row>
    <row r="38" spans="1:95" ht="14.25" customHeight="1" x14ac:dyDescent="0.2">
      <c r="A38" s="686"/>
      <c r="B38" s="708"/>
      <c r="C38" s="687"/>
      <c r="D38" s="703"/>
      <c r="E38" s="711" t="e">
        <f>ROUND(SUMPRODUCT(E37,$D37)+SUMPRODUCT(F37,$D37)+SUMPRODUCT(G37,$D37)+SUMPRODUCT(H37,$D37)+SUMPRODUCT(I37,$D37),2)</f>
        <v>#REF!</v>
      </c>
      <c r="F38" s="712"/>
      <c r="G38" s="712"/>
      <c r="H38" s="712"/>
      <c r="I38" s="713"/>
      <c r="J38" s="711" t="e">
        <f>ROUND(SUMPRODUCT(J37,$D37)+SUMPRODUCT(K37,$D37)+SUMPRODUCT(L37,$D37)+SUMPRODUCT(M37,$D37)+SUMPRODUCT(N37,$D37),2)</f>
        <v>#REF!</v>
      </c>
      <c r="K38" s="712"/>
      <c r="L38" s="712"/>
      <c r="M38" s="712"/>
      <c r="N38" s="713"/>
      <c r="O38" s="711" t="e">
        <f>ROUND(SUMPRODUCT(O37,$D37)+SUMPRODUCT(P37,$D37)+SUMPRODUCT(Q37,$D37)+SUMPRODUCT(R37,$D37)+SUMPRODUCT(S37,$D37),2)</f>
        <v>#REF!</v>
      </c>
      <c r="P38" s="712"/>
      <c r="Q38" s="712"/>
      <c r="R38" s="712"/>
      <c r="S38" s="713"/>
      <c r="T38" s="711" t="e">
        <f>ROUND(SUMPRODUCT(T37,$D37)+SUMPRODUCT(U37,$D37)+SUMPRODUCT(V37,$D37)+SUMPRODUCT(W37,$D37)+SUMPRODUCT(X37,$D37),2)</f>
        <v>#REF!</v>
      </c>
      <c r="U38" s="712"/>
      <c r="V38" s="712"/>
      <c r="W38" s="712"/>
      <c r="X38" s="713"/>
      <c r="Y38" s="711" t="e">
        <f>ROUND(SUMPRODUCT(Y37,$D37)+SUMPRODUCT(Z37,$D37)+SUMPRODUCT(AA37,$D37)+SUMPRODUCT(AB37,$D37)+SUMPRODUCT(AC37,$D37),2)</f>
        <v>#REF!</v>
      </c>
      <c r="Z38" s="712"/>
      <c r="AA38" s="712"/>
      <c r="AB38" s="712"/>
      <c r="AC38" s="713"/>
      <c r="AD38" s="711" t="e">
        <f>ROUND(SUMPRODUCT(AD37,$D37)+SUMPRODUCT(AE37,$D37)+SUMPRODUCT(AF37,$D37)+SUMPRODUCT(AG37,$D37)+SUMPRODUCT(AH37,$D37),2)</f>
        <v>#REF!</v>
      </c>
      <c r="AE38" s="712"/>
      <c r="AF38" s="712"/>
      <c r="AG38" s="712"/>
      <c r="AH38" s="713"/>
      <c r="AI38" s="711" t="e">
        <f>ROUND(SUMPRODUCT(AI37,$D37)+SUMPRODUCT(AJ37,$D37)+SUMPRODUCT(AK37,$D37)+SUMPRODUCT(AL37,$D37)+SUMPRODUCT(AM37,$D37),2)</f>
        <v>#REF!</v>
      </c>
      <c r="AJ38" s="712"/>
      <c r="AK38" s="712"/>
      <c r="AL38" s="712"/>
      <c r="AM38" s="713"/>
      <c r="AN38" s="711" t="e">
        <f>ROUND(SUMPRODUCT(AN37,$D37)+SUMPRODUCT(AO37,$D37)+SUMPRODUCT(AP37,$D37)+SUMPRODUCT(AQ37,$D37)+SUMPRODUCT(AR37,$D37),2)</f>
        <v>#REF!</v>
      </c>
      <c r="AO38" s="712"/>
      <c r="AP38" s="712"/>
      <c r="AQ38" s="712"/>
      <c r="AR38" s="713"/>
      <c r="AS38" s="711" t="e">
        <f>ROUND(SUMPRODUCT(AS37,$D37)+SUMPRODUCT(AT37,$D37)+SUMPRODUCT(AU37,$D37)+SUMPRODUCT(AV37,$D37)+SUMPRODUCT(AW37,$D37),2)</f>
        <v>#REF!</v>
      </c>
      <c r="AT38" s="712"/>
      <c r="AU38" s="712"/>
      <c r="AV38" s="712"/>
      <c r="AW38" s="713"/>
      <c r="AX38" s="711" t="e">
        <f>ROUND(SUMPRODUCT(AX37,$D37)+SUMPRODUCT(AY37,$D37)+SUMPRODUCT(AZ37,$D37)+SUMPRODUCT(BA37,$D37)+SUMPRODUCT(BB37,$D37),2)</f>
        <v>#REF!</v>
      </c>
      <c r="AY38" s="712"/>
      <c r="AZ38" s="712"/>
      <c r="BA38" s="712"/>
      <c r="BB38" s="713"/>
      <c r="BC38" s="711" t="e">
        <f>ROUND(SUMPRODUCT(BC37,$D37)+SUMPRODUCT(BD37,$D37)+SUMPRODUCT(BE37,$D37)+SUMPRODUCT(BF37,$D37)+SUMPRODUCT(BG37,$D37),2)</f>
        <v>#REF!</v>
      </c>
      <c r="BD38" s="712"/>
      <c r="BE38" s="712"/>
      <c r="BF38" s="712"/>
      <c r="BG38" s="713"/>
      <c r="BH38" s="711" t="e">
        <f>ROUND(SUMPRODUCT(BH37,$D37)+SUMPRODUCT(BI37,$D37)+SUMPRODUCT(BJ37,$D37)+SUMPRODUCT(BK37,$D37)+SUMPRODUCT(BL37,$D37),2)</f>
        <v>#REF!</v>
      </c>
      <c r="BI38" s="712"/>
      <c r="BJ38" s="712"/>
      <c r="BK38" s="712"/>
      <c r="BL38" s="713"/>
      <c r="BM38" s="711" t="e">
        <f>ROUND(SUMPRODUCT(BM37,$D37)+SUMPRODUCT(BN37,$D37)+SUMPRODUCT(BO37,$D37)+SUMPRODUCT(BP37,$D37)+SUMPRODUCT(BQ37,$D37),2)</f>
        <v>#REF!</v>
      </c>
      <c r="BN38" s="712"/>
      <c r="BO38" s="712"/>
      <c r="BP38" s="712"/>
      <c r="BQ38" s="713"/>
      <c r="BR38" s="711" t="e">
        <f>ROUND(SUMPRODUCT(BR37,$D37)+SUMPRODUCT(BS37,$D37)+SUMPRODUCT(BT37,$D37)+SUMPRODUCT(BU37,$D37)+SUMPRODUCT(BV37,$D37),2)</f>
        <v>#REF!</v>
      </c>
      <c r="BS38" s="712"/>
      <c r="BT38" s="712"/>
      <c r="BU38" s="712"/>
      <c r="BV38" s="713"/>
      <c r="BW38" s="711" t="e">
        <f>ROUND(SUMPRODUCT(BW37,$D37)+SUMPRODUCT(BX37,$D37)+SUMPRODUCT(BY37,$D37)+SUMPRODUCT(BZ37,$D37)+SUMPRODUCT(CA37,$D37),2)</f>
        <v>#REF!</v>
      </c>
      <c r="BX38" s="712"/>
      <c r="BY38" s="712"/>
      <c r="BZ38" s="712"/>
      <c r="CA38" s="713"/>
      <c r="CB38" s="711" t="e">
        <f>ROUND(SUMPRODUCT(CB37,$D37)+SUMPRODUCT(CC37,$D37)+SUMPRODUCT(CD37,$D37)+SUMPRODUCT(CE37,$D37)+SUMPRODUCT(CF37,$D37),2)</f>
        <v>#REF!</v>
      </c>
      <c r="CC38" s="712"/>
      <c r="CD38" s="712"/>
      <c r="CE38" s="712"/>
      <c r="CF38" s="713"/>
      <c r="CG38" s="711" t="e">
        <f>ROUND(SUMPRODUCT(CG37,$D37)+SUMPRODUCT(CH37,$D37)+SUMPRODUCT(CI37,$D37)+SUMPRODUCT(CJ37,$D37)+SUMPRODUCT(CK37,$D37),2)</f>
        <v>#REF!</v>
      </c>
      <c r="CH38" s="712"/>
      <c r="CI38" s="712"/>
      <c r="CJ38" s="712"/>
      <c r="CK38" s="713"/>
      <c r="CL38" s="711" t="e">
        <f>ROUND(SUMPRODUCT(CL37,$D37)+SUMPRODUCT(CM37,$D37)+SUMPRODUCT(CN37,$D37)+SUMPRODUCT(CO37,$D37)+SUMPRODUCT(CP37,$D37),2)</f>
        <v>#REF!</v>
      </c>
      <c r="CM38" s="712"/>
      <c r="CN38" s="712"/>
      <c r="CO38" s="712"/>
      <c r="CP38" s="713"/>
      <c r="CQ38" s="38"/>
    </row>
    <row r="39" spans="1:95" ht="23.25" customHeight="1" x14ac:dyDescent="0.2">
      <c r="A39" s="706" t="e">
        <f>Orçamento!#REF!</f>
        <v>#REF!</v>
      </c>
      <c r="B39" s="707" t="e">
        <f>Orçamento!#REF!</f>
        <v>#REF!</v>
      </c>
      <c r="C39" s="701" t="e">
        <f>VLOOKUP(B39,Orçamento!$D$14:$I$64,6,FALSE)</f>
        <v>#REF!</v>
      </c>
      <c r="D39" s="702" t="e">
        <f>ROUND(VLOOKUP(B39,Orçamento!$D$14:$I$64,2,FALSE)*Orçamento!#REF!,2)</f>
        <v>#REF!</v>
      </c>
      <c r="E39" s="201" t="e">
        <f>Orçamento!#REF!</f>
        <v>#REF!</v>
      </c>
      <c r="F39" s="202" t="e">
        <f>Orçamento!#REF!</f>
        <v>#REF!</v>
      </c>
      <c r="G39" s="202" t="e">
        <f>Orçamento!#REF!</f>
        <v>#REF!</v>
      </c>
      <c r="H39" s="202" t="e">
        <f>Orçamento!#REF!</f>
        <v>#REF!</v>
      </c>
      <c r="I39" s="203" t="e">
        <f>Orçamento!#REF!</f>
        <v>#REF!</v>
      </c>
      <c r="J39" s="201" t="e">
        <f>Orçamento!#REF!</f>
        <v>#REF!</v>
      </c>
      <c r="K39" s="202" t="e">
        <f>Orçamento!#REF!</f>
        <v>#REF!</v>
      </c>
      <c r="L39" s="202" t="e">
        <f>Orçamento!#REF!</f>
        <v>#REF!</v>
      </c>
      <c r="M39" s="202" t="e">
        <f>Orçamento!#REF!</f>
        <v>#REF!</v>
      </c>
      <c r="N39" s="203" t="e">
        <f>Orçamento!#REF!</f>
        <v>#REF!</v>
      </c>
      <c r="O39" s="201" t="e">
        <f>Orçamento!#REF!</f>
        <v>#REF!</v>
      </c>
      <c r="P39" s="202" t="e">
        <f>Orçamento!#REF!</f>
        <v>#REF!</v>
      </c>
      <c r="Q39" s="202" t="e">
        <f>Orçamento!#REF!</f>
        <v>#REF!</v>
      </c>
      <c r="R39" s="202" t="e">
        <f>Orçamento!#REF!</f>
        <v>#REF!</v>
      </c>
      <c r="S39" s="203" t="e">
        <f>Orçamento!#REF!</f>
        <v>#REF!</v>
      </c>
      <c r="T39" s="201" t="e">
        <f>Orçamento!#REF!</f>
        <v>#REF!</v>
      </c>
      <c r="U39" s="202" t="e">
        <f>Orçamento!#REF!</f>
        <v>#REF!</v>
      </c>
      <c r="V39" s="202" t="e">
        <f>Orçamento!#REF!</f>
        <v>#REF!</v>
      </c>
      <c r="W39" s="202" t="e">
        <f>Orçamento!#REF!</f>
        <v>#REF!</v>
      </c>
      <c r="X39" s="203" t="e">
        <f>Orçamento!#REF!</f>
        <v>#REF!</v>
      </c>
      <c r="Y39" s="201" t="e">
        <f>Orçamento!#REF!</f>
        <v>#REF!</v>
      </c>
      <c r="Z39" s="202" t="e">
        <f>Orçamento!#REF!</f>
        <v>#REF!</v>
      </c>
      <c r="AA39" s="202" t="e">
        <f>Orçamento!#REF!</f>
        <v>#REF!</v>
      </c>
      <c r="AB39" s="202" t="e">
        <f>Orçamento!#REF!</f>
        <v>#REF!</v>
      </c>
      <c r="AC39" s="203" t="e">
        <f>Orçamento!#REF!</f>
        <v>#REF!</v>
      </c>
      <c r="AD39" s="201" t="e">
        <f>Orçamento!#REF!</f>
        <v>#REF!</v>
      </c>
      <c r="AE39" s="202" t="e">
        <f>Orçamento!#REF!</f>
        <v>#REF!</v>
      </c>
      <c r="AF39" s="202" t="e">
        <f>Orçamento!#REF!</f>
        <v>#REF!</v>
      </c>
      <c r="AG39" s="202" t="e">
        <f>Orçamento!#REF!</f>
        <v>#REF!</v>
      </c>
      <c r="AH39" s="203" t="e">
        <f>Orçamento!#REF!</f>
        <v>#REF!</v>
      </c>
      <c r="AI39" s="201" t="e">
        <f>Orçamento!#REF!</f>
        <v>#REF!</v>
      </c>
      <c r="AJ39" s="202" t="e">
        <f>Orçamento!#REF!</f>
        <v>#REF!</v>
      </c>
      <c r="AK39" s="202" t="e">
        <f>Orçamento!#REF!</f>
        <v>#REF!</v>
      </c>
      <c r="AL39" s="202" t="e">
        <f>Orçamento!#REF!</f>
        <v>#REF!</v>
      </c>
      <c r="AM39" s="203" t="e">
        <f>Orçamento!#REF!</f>
        <v>#REF!</v>
      </c>
      <c r="AN39" s="201" t="e">
        <f>Orçamento!#REF!</f>
        <v>#REF!</v>
      </c>
      <c r="AO39" s="202" t="e">
        <f>Orçamento!#REF!</f>
        <v>#REF!</v>
      </c>
      <c r="AP39" s="202" t="e">
        <f>Orçamento!#REF!</f>
        <v>#REF!</v>
      </c>
      <c r="AQ39" s="202" t="e">
        <f>Orçamento!#REF!</f>
        <v>#REF!</v>
      </c>
      <c r="AR39" s="203" t="e">
        <f>Orçamento!#REF!</f>
        <v>#REF!</v>
      </c>
      <c r="AS39" s="201" t="e">
        <f>Orçamento!#REF!</f>
        <v>#REF!</v>
      </c>
      <c r="AT39" s="202" t="e">
        <f>Orçamento!#REF!</f>
        <v>#REF!</v>
      </c>
      <c r="AU39" s="202" t="e">
        <f>Orçamento!#REF!</f>
        <v>#REF!</v>
      </c>
      <c r="AV39" s="202" t="e">
        <f>Orçamento!#REF!</f>
        <v>#REF!</v>
      </c>
      <c r="AW39" s="203" t="e">
        <f>Orçamento!#REF!</f>
        <v>#REF!</v>
      </c>
      <c r="AX39" s="201" t="e">
        <f>Orçamento!#REF!</f>
        <v>#REF!</v>
      </c>
      <c r="AY39" s="202" t="e">
        <f>Orçamento!#REF!</f>
        <v>#REF!</v>
      </c>
      <c r="AZ39" s="202" t="e">
        <f>Orçamento!#REF!</f>
        <v>#REF!</v>
      </c>
      <c r="BA39" s="202" t="e">
        <f>Orçamento!#REF!</f>
        <v>#REF!</v>
      </c>
      <c r="BB39" s="203" t="e">
        <f>Orçamento!#REF!</f>
        <v>#REF!</v>
      </c>
      <c r="BC39" s="201" t="e">
        <f>Orçamento!#REF!</f>
        <v>#REF!</v>
      </c>
      <c r="BD39" s="202" t="e">
        <f>Orçamento!#REF!</f>
        <v>#REF!</v>
      </c>
      <c r="BE39" s="202" t="e">
        <f>Orçamento!#REF!</f>
        <v>#REF!</v>
      </c>
      <c r="BF39" s="202" t="e">
        <f>Orçamento!#REF!</f>
        <v>#REF!</v>
      </c>
      <c r="BG39" s="203" t="e">
        <f>Orçamento!#REF!</f>
        <v>#REF!</v>
      </c>
      <c r="BH39" s="201" t="e">
        <f>Orçamento!#REF!</f>
        <v>#REF!</v>
      </c>
      <c r="BI39" s="202" t="e">
        <f>Orçamento!#REF!</f>
        <v>#REF!</v>
      </c>
      <c r="BJ39" s="202" t="e">
        <f>Orçamento!#REF!</f>
        <v>#REF!</v>
      </c>
      <c r="BK39" s="202" t="e">
        <f>Orçamento!#REF!</f>
        <v>#REF!</v>
      </c>
      <c r="BL39" s="203" t="e">
        <f>Orçamento!#REF!</f>
        <v>#REF!</v>
      </c>
      <c r="BM39" s="201" t="e">
        <f>Orçamento!#REF!</f>
        <v>#REF!</v>
      </c>
      <c r="BN39" s="202" t="e">
        <f>Orçamento!#REF!</f>
        <v>#REF!</v>
      </c>
      <c r="BO39" s="202" t="e">
        <f>Orçamento!#REF!</f>
        <v>#REF!</v>
      </c>
      <c r="BP39" s="202" t="e">
        <f>Orçamento!#REF!</f>
        <v>#REF!</v>
      </c>
      <c r="BQ39" s="203" t="e">
        <f>Orçamento!#REF!</f>
        <v>#REF!</v>
      </c>
      <c r="BR39" s="201" t="e">
        <f>Orçamento!#REF!</f>
        <v>#REF!</v>
      </c>
      <c r="BS39" s="202" t="e">
        <f>Orçamento!#REF!</f>
        <v>#REF!</v>
      </c>
      <c r="BT39" s="202" t="e">
        <f>Orçamento!#REF!</f>
        <v>#REF!</v>
      </c>
      <c r="BU39" s="202" t="e">
        <f>Orçamento!#REF!</f>
        <v>#REF!</v>
      </c>
      <c r="BV39" s="203" t="e">
        <f>Orçamento!#REF!</f>
        <v>#REF!</v>
      </c>
      <c r="BW39" s="201" t="e">
        <f>Orçamento!#REF!</f>
        <v>#REF!</v>
      </c>
      <c r="BX39" s="202" t="e">
        <f>Orçamento!#REF!</f>
        <v>#REF!</v>
      </c>
      <c r="BY39" s="202" t="e">
        <f>Orçamento!#REF!</f>
        <v>#REF!</v>
      </c>
      <c r="BZ39" s="202" t="e">
        <f>Orçamento!#REF!</f>
        <v>#REF!</v>
      </c>
      <c r="CA39" s="203" t="e">
        <f>Orçamento!#REF!</f>
        <v>#REF!</v>
      </c>
      <c r="CB39" s="201" t="e">
        <f>Orçamento!#REF!</f>
        <v>#REF!</v>
      </c>
      <c r="CC39" s="202" t="e">
        <f>Orçamento!#REF!</f>
        <v>#REF!</v>
      </c>
      <c r="CD39" s="202" t="e">
        <f>Orçamento!#REF!</f>
        <v>#REF!</v>
      </c>
      <c r="CE39" s="202" t="e">
        <f>Orçamento!#REF!</f>
        <v>#REF!</v>
      </c>
      <c r="CF39" s="203" t="e">
        <f>Orçamento!#REF!</f>
        <v>#REF!</v>
      </c>
      <c r="CG39" s="201" t="e">
        <f>Orçamento!#REF!</f>
        <v>#REF!</v>
      </c>
      <c r="CH39" s="202" t="e">
        <f>Orçamento!#REF!</f>
        <v>#REF!</v>
      </c>
      <c r="CI39" s="202" t="e">
        <f>Orçamento!#REF!</f>
        <v>#REF!</v>
      </c>
      <c r="CJ39" s="202" t="e">
        <f>Orçamento!#REF!</f>
        <v>#REF!</v>
      </c>
      <c r="CK39" s="203" t="e">
        <f>Orçamento!#REF!</f>
        <v>#REF!</v>
      </c>
      <c r="CL39" s="201" t="e">
        <f>Orçamento!#REF!</f>
        <v>#REF!</v>
      </c>
      <c r="CM39" s="202" t="e">
        <f>Orçamento!#REF!</f>
        <v>#REF!</v>
      </c>
      <c r="CN39" s="202" t="e">
        <f>Orçamento!#REF!</f>
        <v>#REF!</v>
      </c>
      <c r="CO39" s="202" t="e">
        <f>Orçamento!#REF!</f>
        <v>#REF!</v>
      </c>
      <c r="CP39" s="203" t="e">
        <f>Orçamento!#REF!</f>
        <v>#REF!</v>
      </c>
      <c r="CQ39" s="38" t="e">
        <f t="shared" si="0"/>
        <v>#REF!</v>
      </c>
    </row>
    <row r="40" spans="1:95" ht="14.25" customHeight="1" x14ac:dyDescent="0.2">
      <c r="A40" s="686"/>
      <c r="B40" s="708"/>
      <c r="C40" s="687"/>
      <c r="D40" s="703"/>
      <c r="E40" s="711" t="e">
        <f>ROUND(SUMPRODUCT(E39,$D39)+SUMPRODUCT(F39,$D39)+SUMPRODUCT(G39,$D39)+SUMPRODUCT(H39,$D39)+SUMPRODUCT(I39,$D39),2)</f>
        <v>#REF!</v>
      </c>
      <c r="F40" s="712"/>
      <c r="G40" s="712"/>
      <c r="H40" s="712"/>
      <c r="I40" s="713"/>
      <c r="J40" s="711" t="e">
        <f>ROUND(SUMPRODUCT(J39,$D39)+SUMPRODUCT(K39,$D39)+SUMPRODUCT(L39,$D39)+SUMPRODUCT(M39,$D39)+SUMPRODUCT(N39,$D39),2)</f>
        <v>#REF!</v>
      </c>
      <c r="K40" s="712"/>
      <c r="L40" s="712"/>
      <c r="M40" s="712"/>
      <c r="N40" s="713"/>
      <c r="O40" s="711" t="e">
        <f>ROUND(SUMPRODUCT(O39,$D39)+SUMPRODUCT(P39,$D39)+SUMPRODUCT(Q39,$D39)+SUMPRODUCT(R39,$D39)+SUMPRODUCT(S39,$D39),2)</f>
        <v>#REF!</v>
      </c>
      <c r="P40" s="712"/>
      <c r="Q40" s="712"/>
      <c r="R40" s="712"/>
      <c r="S40" s="713"/>
      <c r="T40" s="711" t="e">
        <f>ROUND(SUMPRODUCT(T39,$D39)+SUMPRODUCT(U39,$D39)+SUMPRODUCT(V39,$D39)+SUMPRODUCT(W39,$D39)+SUMPRODUCT(X39,$D39),2)</f>
        <v>#REF!</v>
      </c>
      <c r="U40" s="712"/>
      <c r="V40" s="712"/>
      <c r="W40" s="712"/>
      <c r="X40" s="713"/>
      <c r="Y40" s="711" t="e">
        <f>ROUND(SUMPRODUCT(Y39,$D39)+SUMPRODUCT(Z39,$D39)+SUMPRODUCT(AA39,$D39)+SUMPRODUCT(AB39,$D39)+SUMPRODUCT(AC39,$D39),2)</f>
        <v>#REF!</v>
      </c>
      <c r="Z40" s="712"/>
      <c r="AA40" s="712"/>
      <c r="AB40" s="712"/>
      <c r="AC40" s="713"/>
      <c r="AD40" s="711" t="e">
        <f>ROUND(SUMPRODUCT(AD39,$D39)+SUMPRODUCT(AE39,$D39)+SUMPRODUCT(AF39,$D39)+SUMPRODUCT(AG39,$D39)+SUMPRODUCT(AH39,$D39),2)</f>
        <v>#REF!</v>
      </c>
      <c r="AE40" s="712"/>
      <c r="AF40" s="712"/>
      <c r="AG40" s="712"/>
      <c r="AH40" s="713"/>
      <c r="AI40" s="711" t="e">
        <f>ROUND(SUMPRODUCT(AI39,$D39)+SUMPRODUCT(AJ39,$D39)+SUMPRODUCT(AK39,$D39)+SUMPRODUCT(AL39,$D39)+SUMPRODUCT(AM39,$D39),2)</f>
        <v>#REF!</v>
      </c>
      <c r="AJ40" s="712"/>
      <c r="AK40" s="712"/>
      <c r="AL40" s="712"/>
      <c r="AM40" s="713"/>
      <c r="AN40" s="711" t="e">
        <f>ROUND(SUMPRODUCT(AN39,$D39)+SUMPRODUCT(AO39,$D39)+SUMPRODUCT(AP39,$D39)+SUMPRODUCT(AQ39,$D39)+SUMPRODUCT(AR39,$D39),2)</f>
        <v>#REF!</v>
      </c>
      <c r="AO40" s="712"/>
      <c r="AP40" s="712"/>
      <c r="AQ40" s="712"/>
      <c r="AR40" s="713"/>
      <c r="AS40" s="711" t="e">
        <f>ROUND(SUMPRODUCT(AS39,$D39)+SUMPRODUCT(AT39,$D39)+SUMPRODUCT(AU39,$D39)+SUMPRODUCT(AV39,$D39)+SUMPRODUCT(AW39,$D39),2)</f>
        <v>#REF!</v>
      </c>
      <c r="AT40" s="712"/>
      <c r="AU40" s="712"/>
      <c r="AV40" s="712"/>
      <c r="AW40" s="713"/>
      <c r="AX40" s="711" t="e">
        <f>ROUND(SUMPRODUCT(AX39,$D39)+SUMPRODUCT(AY39,$D39)+SUMPRODUCT(AZ39,$D39)+SUMPRODUCT(BA39,$D39)+SUMPRODUCT(BB39,$D39),2)</f>
        <v>#REF!</v>
      </c>
      <c r="AY40" s="712"/>
      <c r="AZ40" s="712"/>
      <c r="BA40" s="712"/>
      <c r="BB40" s="713"/>
      <c r="BC40" s="711" t="e">
        <f>ROUND(SUMPRODUCT(BC39,$D39)+SUMPRODUCT(BD39,$D39)+SUMPRODUCT(BE39,$D39)+SUMPRODUCT(BF39,$D39)+SUMPRODUCT(BG39,$D39),2)</f>
        <v>#REF!</v>
      </c>
      <c r="BD40" s="712"/>
      <c r="BE40" s="712"/>
      <c r="BF40" s="712"/>
      <c r="BG40" s="713"/>
      <c r="BH40" s="711" t="e">
        <f>ROUND(SUMPRODUCT(BH39,$D39)+SUMPRODUCT(BI39,$D39)+SUMPRODUCT(BJ39,$D39)+SUMPRODUCT(BK39,$D39)+SUMPRODUCT(BL39,$D39),2)</f>
        <v>#REF!</v>
      </c>
      <c r="BI40" s="712"/>
      <c r="BJ40" s="712"/>
      <c r="BK40" s="712"/>
      <c r="BL40" s="713"/>
      <c r="BM40" s="711" t="e">
        <f>ROUND(SUMPRODUCT(BM39,$D39)+SUMPRODUCT(BN39,$D39)+SUMPRODUCT(BO39,$D39)+SUMPRODUCT(BP39,$D39)+SUMPRODUCT(BQ39,$D39),2)</f>
        <v>#REF!</v>
      </c>
      <c r="BN40" s="712"/>
      <c r="BO40" s="712"/>
      <c r="BP40" s="712"/>
      <c r="BQ40" s="713"/>
      <c r="BR40" s="711" t="e">
        <f>ROUND(SUMPRODUCT(BR39,$D39)+SUMPRODUCT(BS39,$D39)+SUMPRODUCT(BT39,$D39)+SUMPRODUCT(BU39,$D39)+SUMPRODUCT(BV39,$D39),2)</f>
        <v>#REF!</v>
      </c>
      <c r="BS40" s="712"/>
      <c r="BT40" s="712"/>
      <c r="BU40" s="712"/>
      <c r="BV40" s="713"/>
      <c r="BW40" s="711" t="e">
        <f>ROUND(SUMPRODUCT(BW39,$D39)+SUMPRODUCT(BX39,$D39)+SUMPRODUCT(BY39,$D39)+SUMPRODUCT(BZ39,$D39)+SUMPRODUCT(CA39,$D39),2)</f>
        <v>#REF!</v>
      </c>
      <c r="BX40" s="712"/>
      <c r="BY40" s="712"/>
      <c r="BZ40" s="712"/>
      <c r="CA40" s="713"/>
      <c r="CB40" s="711" t="e">
        <f>ROUND(SUMPRODUCT(CB39,$D39)+SUMPRODUCT(CC39,$D39)+SUMPRODUCT(CD39,$D39)+SUMPRODUCT(CE39,$D39)+SUMPRODUCT(CF39,$D39),2)</f>
        <v>#REF!</v>
      </c>
      <c r="CC40" s="712"/>
      <c r="CD40" s="712"/>
      <c r="CE40" s="712"/>
      <c r="CF40" s="713"/>
      <c r="CG40" s="711" t="e">
        <f>ROUND(SUMPRODUCT(CG39,$D39)+SUMPRODUCT(CH39,$D39)+SUMPRODUCT(CI39,$D39)+SUMPRODUCT(CJ39,$D39)+SUMPRODUCT(CK39,$D39),2)</f>
        <v>#REF!</v>
      </c>
      <c r="CH40" s="712"/>
      <c r="CI40" s="712"/>
      <c r="CJ40" s="712"/>
      <c r="CK40" s="713"/>
      <c r="CL40" s="711" t="e">
        <f>ROUND(SUMPRODUCT(CL39,$D39)+SUMPRODUCT(CM39,$D39)+SUMPRODUCT(CN39,$D39)+SUMPRODUCT(CO39,$D39)+SUMPRODUCT(CP39,$D39),2)</f>
        <v>#REF!</v>
      </c>
      <c r="CM40" s="712"/>
      <c r="CN40" s="712"/>
      <c r="CO40" s="712"/>
      <c r="CP40" s="713"/>
      <c r="CQ40" s="38"/>
    </row>
    <row r="41" spans="1:95" ht="23.25" customHeight="1" x14ac:dyDescent="0.2">
      <c r="A41" s="706" t="e">
        <f>Orçamento!#REF!</f>
        <v>#REF!</v>
      </c>
      <c r="B41" s="707" t="e">
        <f>Orçamento!#REF!</f>
        <v>#REF!</v>
      </c>
      <c r="C41" s="701" t="e">
        <f>VLOOKUP(B41,Orçamento!$D$14:$I$64,6,FALSE)</f>
        <v>#REF!</v>
      </c>
      <c r="D41" s="702" t="e">
        <f>ROUND(VLOOKUP(B41,Orçamento!$D$14:$I$64,2,FALSE)*Orçamento!#REF!,2)</f>
        <v>#REF!</v>
      </c>
      <c r="E41" s="201" t="e">
        <f>Orçamento!#REF!</f>
        <v>#REF!</v>
      </c>
      <c r="F41" s="202" t="e">
        <f>Orçamento!#REF!</f>
        <v>#REF!</v>
      </c>
      <c r="G41" s="202" t="e">
        <f>Orçamento!#REF!</f>
        <v>#REF!</v>
      </c>
      <c r="H41" s="202" t="e">
        <f>Orçamento!#REF!</f>
        <v>#REF!</v>
      </c>
      <c r="I41" s="203" t="e">
        <f>Orçamento!#REF!</f>
        <v>#REF!</v>
      </c>
      <c r="J41" s="201" t="e">
        <f>Orçamento!#REF!</f>
        <v>#REF!</v>
      </c>
      <c r="K41" s="202" t="e">
        <f>Orçamento!#REF!</f>
        <v>#REF!</v>
      </c>
      <c r="L41" s="202" t="e">
        <f>Orçamento!#REF!</f>
        <v>#REF!</v>
      </c>
      <c r="M41" s="202" t="e">
        <f>Orçamento!#REF!</f>
        <v>#REF!</v>
      </c>
      <c r="N41" s="203" t="e">
        <f>Orçamento!#REF!</f>
        <v>#REF!</v>
      </c>
      <c r="O41" s="201" t="e">
        <f>Orçamento!#REF!</f>
        <v>#REF!</v>
      </c>
      <c r="P41" s="202" t="e">
        <f>Orçamento!#REF!</f>
        <v>#REF!</v>
      </c>
      <c r="Q41" s="202" t="e">
        <f>Orçamento!#REF!</f>
        <v>#REF!</v>
      </c>
      <c r="R41" s="202" t="e">
        <f>Orçamento!#REF!</f>
        <v>#REF!</v>
      </c>
      <c r="S41" s="203" t="e">
        <f>Orçamento!#REF!</f>
        <v>#REF!</v>
      </c>
      <c r="T41" s="201" t="e">
        <f>Orçamento!#REF!</f>
        <v>#REF!</v>
      </c>
      <c r="U41" s="202" t="e">
        <f>Orçamento!#REF!</f>
        <v>#REF!</v>
      </c>
      <c r="V41" s="202" t="e">
        <f>Orçamento!#REF!</f>
        <v>#REF!</v>
      </c>
      <c r="W41" s="202" t="e">
        <f>Orçamento!#REF!</f>
        <v>#REF!</v>
      </c>
      <c r="X41" s="203" t="e">
        <f>Orçamento!#REF!</f>
        <v>#REF!</v>
      </c>
      <c r="Y41" s="201" t="e">
        <f>Orçamento!#REF!</f>
        <v>#REF!</v>
      </c>
      <c r="Z41" s="202" t="e">
        <f>Orçamento!#REF!</f>
        <v>#REF!</v>
      </c>
      <c r="AA41" s="202" t="e">
        <f>Orçamento!#REF!</f>
        <v>#REF!</v>
      </c>
      <c r="AB41" s="202" t="e">
        <f>Orçamento!#REF!</f>
        <v>#REF!</v>
      </c>
      <c r="AC41" s="203" t="e">
        <f>Orçamento!#REF!</f>
        <v>#REF!</v>
      </c>
      <c r="AD41" s="201" t="e">
        <f>Orçamento!#REF!</f>
        <v>#REF!</v>
      </c>
      <c r="AE41" s="202" t="e">
        <f>Orçamento!#REF!</f>
        <v>#REF!</v>
      </c>
      <c r="AF41" s="202" t="e">
        <f>Orçamento!#REF!</f>
        <v>#REF!</v>
      </c>
      <c r="AG41" s="202" t="e">
        <f>Orçamento!#REF!</f>
        <v>#REF!</v>
      </c>
      <c r="AH41" s="203" t="e">
        <f>Orçamento!#REF!</f>
        <v>#REF!</v>
      </c>
      <c r="AI41" s="201" t="e">
        <f>Orçamento!#REF!</f>
        <v>#REF!</v>
      </c>
      <c r="AJ41" s="202" t="e">
        <f>Orçamento!#REF!</f>
        <v>#REF!</v>
      </c>
      <c r="AK41" s="202" t="e">
        <f>Orçamento!#REF!</f>
        <v>#REF!</v>
      </c>
      <c r="AL41" s="202" t="e">
        <f>Orçamento!#REF!</f>
        <v>#REF!</v>
      </c>
      <c r="AM41" s="203" t="e">
        <f>Orçamento!#REF!</f>
        <v>#REF!</v>
      </c>
      <c r="AN41" s="201" t="e">
        <f>Orçamento!#REF!</f>
        <v>#REF!</v>
      </c>
      <c r="AO41" s="202" t="e">
        <f>Orçamento!#REF!</f>
        <v>#REF!</v>
      </c>
      <c r="AP41" s="202" t="e">
        <f>Orçamento!#REF!</f>
        <v>#REF!</v>
      </c>
      <c r="AQ41" s="202" t="e">
        <f>Orçamento!#REF!</f>
        <v>#REF!</v>
      </c>
      <c r="AR41" s="203" t="e">
        <f>Orçamento!#REF!</f>
        <v>#REF!</v>
      </c>
      <c r="AS41" s="201" t="e">
        <f>Orçamento!#REF!</f>
        <v>#REF!</v>
      </c>
      <c r="AT41" s="202" t="e">
        <f>Orçamento!#REF!</f>
        <v>#REF!</v>
      </c>
      <c r="AU41" s="202" t="e">
        <f>Orçamento!#REF!</f>
        <v>#REF!</v>
      </c>
      <c r="AV41" s="202" t="e">
        <f>Orçamento!#REF!</f>
        <v>#REF!</v>
      </c>
      <c r="AW41" s="203" t="e">
        <f>Orçamento!#REF!</f>
        <v>#REF!</v>
      </c>
      <c r="AX41" s="201" t="e">
        <f>Orçamento!#REF!</f>
        <v>#REF!</v>
      </c>
      <c r="AY41" s="202" t="e">
        <f>Orçamento!#REF!</f>
        <v>#REF!</v>
      </c>
      <c r="AZ41" s="202" t="e">
        <f>Orçamento!#REF!</f>
        <v>#REF!</v>
      </c>
      <c r="BA41" s="202" t="e">
        <f>Orçamento!#REF!</f>
        <v>#REF!</v>
      </c>
      <c r="BB41" s="203" t="e">
        <f>Orçamento!#REF!</f>
        <v>#REF!</v>
      </c>
      <c r="BC41" s="201" t="e">
        <f>Orçamento!#REF!</f>
        <v>#REF!</v>
      </c>
      <c r="BD41" s="202" t="e">
        <f>Orçamento!#REF!</f>
        <v>#REF!</v>
      </c>
      <c r="BE41" s="202" t="e">
        <f>Orçamento!#REF!</f>
        <v>#REF!</v>
      </c>
      <c r="BF41" s="202" t="e">
        <f>Orçamento!#REF!</f>
        <v>#REF!</v>
      </c>
      <c r="BG41" s="203" t="e">
        <f>Orçamento!#REF!</f>
        <v>#REF!</v>
      </c>
      <c r="BH41" s="201" t="e">
        <f>Orçamento!#REF!</f>
        <v>#REF!</v>
      </c>
      <c r="BI41" s="202" t="e">
        <f>Orçamento!#REF!</f>
        <v>#REF!</v>
      </c>
      <c r="BJ41" s="202" t="e">
        <f>Orçamento!#REF!</f>
        <v>#REF!</v>
      </c>
      <c r="BK41" s="202" t="e">
        <f>Orçamento!#REF!</f>
        <v>#REF!</v>
      </c>
      <c r="BL41" s="203" t="e">
        <f>Orçamento!#REF!</f>
        <v>#REF!</v>
      </c>
      <c r="BM41" s="201" t="e">
        <f>Orçamento!#REF!</f>
        <v>#REF!</v>
      </c>
      <c r="BN41" s="202" t="e">
        <f>Orçamento!#REF!</f>
        <v>#REF!</v>
      </c>
      <c r="BO41" s="202" t="e">
        <f>Orçamento!#REF!</f>
        <v>#REF!</v>
      </c>
      <c r="BP41" s="202" t="e">
        <f>Orçamento!#REF!</f>
        <v>#REF!</v>
      </c>
      <c r="BQ41" s="203" t="e">
        <f>Orçamento!#REF!</f>
        <v>#REF!</v>
      </c>
      <c r="BR41" s="201" t="e">
        <f>Orçamento!#REF!</f>
        <v>#REF!</v>
      </c>
      <c r="BS41" s="202" t="e">
        <f>Orçamento!#REF!</f>
        <v>#REF!</v>
      </c>
      <c r="BT41" s="202" t="e">
        <f>Orçamento!#REF!</f>
        <v>#REF!</v>
      </c>
      <c r="BU41" s="202" t="e">
        <f>Orçamento!#REF!</f>
        <v>#REF!</v>
      </c>
      <c r="BV41" s="203" t="e">
        <f>Orçamento!#REF!</f>
        <v>#REF!</v>
      </c>
      <c r="BW41" s="201" t="e">
        <f>Orçamento!#REF!</f>
        <v>#REF!</v>
      </c>
      <c r="BX41" s="202" t="e">
        <f>Orçamento!#REF!</f>
        <v>#REF!</v>
      </c>
      <c r="BY41" s="202" t="e">
        <f>Orçamento!#REF!</f>
        <v>#REF!</v>
      </c>
      <c r="BZ41" s="202" t="e">
        <f>Orçamento!#REF!</f>
        <v>#REF!</v>
      </c>
      <c r="CA41" s="203" t="e">
        <f>Orçamento!#REF!</f>
        <v>#REF!</v>
      </c>
      <c r="CB41" s="201" t="e">
        <f>Orçamento!#REF!</f>
        <v>#REF!</v>
      </c>
      <c r="CC41" s="202" t="e">
        <f>Orçamento!#REF!</f>
        <v>#REF!</v>
      </c>
      <c r="CD41" s="202" t="e">
        <f>Orçamento!#REF!</f>
        <v>#REF!</v>
      </c>
      <c r="CE41" s="202" t="e">
        <f>Orçamento!#REF!</f>
        <v>#REF!</v>
      </c>
      <c r="CF41" s="203" t="e">
        <f>Orçamento!#REF!</f>
        <v>#REF!</v>
      </c>
      <c r="CG41" s="201" t="e">
        <f>Orçamento!#REF!</f>
        <v>#REF!</v>
      </c>
      <c r="CH41" s="202" t="e">
        <f>Orçamento!#REF!</f>
        <v>#REF!</v>
      </c>
      <c r="CI41" s="202" t="e">
        <f>Orçamento!#REF!</f>
        <v>#REF!</v>
      </c>
      <c r="CJ41" s="202" t="e">
        <f>Orçamento!#REF!</f>
        <v>#REF!</v>
      </c>
      <c r="CK41" s="203" t="e">
        <f>Orçamento!#REF!</f>
        <v>#REF!</v>
      </c>
      <c r="CL41" s="201" t="e">
        <f>Orçamento!#REF!</f>
        <v>#REF!</v>
      </c>
      <c r="CM41" s="202" t="e">
        <f>Orçamento!#REF!</f>
        <v>#REF!</v>
      </c>
      <c r="CN41" s="202" t="e">
        <f>Orçamento!#REF!</f>
        <v>#REF!</v>
      </c>
      <c r="CO41" s="202" t="e">
        <f>Orçamento!#REF!</f>
        <v>#REF!</v>
      </c>
      <c r="CP41" s="203" t="e">
        <f>Orçamento!#REF!</f>
        <v>#REF!</v>
      </c>
      <c r="CQ41" s="38" t="e">
        <f t="shared" si="0"/>
        <v>#REF!</v>
      </c>
    </row>
    <row r="42" spans="1:95" ht="14.25" customHeight="1" x14ac:dyDescent="0.2">
      <c r="A42" s="686"/>
      <c r="B42" s="708"/>
      <c r="C42" s="687"/>
      <c r="D42" s="703"/>
      <c r="E42" s="711" t="e">
        <f>ROUND(SUMPRODUCT(E41,$D41)+SUMPRODUCT(F41,$D41)+SUMPRODUCT(G41,$D41)+SUMPRODUCT(H41,$D41)+SUMPRODUCT(I41,$D41),2)</f>
        <v>#REF!</v>
      </c>
      <c r="F42" s="712"/>
      <c r="G42" s="712"/>
      <c r="H42" s="712"/>
      <c r="I42" s="713"/>
      <c r="J42" s="711" t="e">
        <f>ROUND(SUMPRODUCT(J41,$D41)+SUMPRODUCT(K41,$D41)+SUMPRODUCT(L41,$D41)+SUMPRODUCT(M41,$D41)+SUMPRODUCT(N41,$D41),2)</f>
        <v>#REF!</v>
      </c>
      <c r="K42" s="712"/>
      <c r="L42" s="712"/>
      <c r="M42" s="712"/>
      <c r="N42" s="713"/>
      <c r="O42" s="711" t="e">
        <f>ROUND(SUMPRODUCT(O41,$D41)+SUMPRODUCT(P41,$D41)+SUMPRODUCT(Q41,$D41)+SUMPRODUCT(R41,$D41)+SUMPRODUCT(S41,$D41),2)</f>
        <v>#REF!</v>
      </c>
      <c r="P42" s="712"/>
      <c r="Q42" s="712"/>
      <c r="R42" s="712"/>
      <c r="S42" s="713"/>
      <c r="T42" s="711" t="e">
        <f>ROUND(SUMPRODUCT(T41,$D41)+SUMPRODUCT(U41,$D41)+SUMPRODUCT(V41,$D41)+SUMPRODUCT(W41,$D41)+SUMPRODUCT(X41,$D41),2)</f>
        <v>#REF!</v>
      </c>
      <c r="U42" s="712"/>
      <c r="V42" s="712"/>
      <c r="W42" s="712"/>
      <c r="X42" s="713"/>
      <c r="Y42" s="711" t="e">
        <f>ROUND(SUMPRODUCT(Y41,$D41)+SUMPRODUCT(Z41,$D41)+SUMPRODUCT(AA41,$D41)+SUMPRODUCT(AB41,$D41)+SUMPRODUCT(AC41,$D41),2)</f>
        <v>#REF!</v>
      </c>
      <c r="Z42" s="712"/>
      <c r="AA42" s="712"/>
      <c r="AB42" s="712"/>
      <c r="AC42" s="713"/>
      <c r="AD42" s="711" t="e">
        <f>ROUND(SUMPRODUCT(AD41,$D41)+SUMPRODUCT(AE41,$D41)+SUMPRODUCT(AF41,$D41)+SUMPRODUCT(AG41,$D41)+SUMPRODUCT(AH41,$D41),2)</f>
        <v>#REF!</v>
      </c>
      <c r="AE42" s="712"/>
      <c r="AF42" s="712"/>
      <c r="AG42" s="712"/>
      <c r="AH42" s="713"/>
      <c r="AI42" s="711" t="e">
        <f>ROUND(SUMPRODUCT(AI41,$D41)+SUMPRODUCT(AJ41,$D41)+SUMPRODUCT(AK41,$D41)+SUMPRODUCT(AL41,$D41)+SUMPRODUCT(AM41,$D41),2)</f>
        <v>#REF!</v>
      </c>
      <c r="AJ42" s="712"/>
      <c r="AK42" s="712"/>
      <c r="AL42" s="712"/>
      <c r="AM42" s="713"/>
      <c r="AN42" s="711" t="e">
        <f>ROUND(SUMPRODUCT(AN41,$D41)+SUMPRODUCT(AO41,$D41)+SUMPRODUCT(AP41,$D41)+SUMPRODUCT(AQ41,$D41)+SUMPRODUCT(AR41,$D41),2)</f>
        <v>#REF!</v>
      </c>
      <c r="AO42" s="712"/>
      <c r="AP42" s="712"/>
      <c r="AQ42" s="712"/>
      <c r="AR42" s="713"/>
      <c r="AS42" s="711" t="e">
        <f>ROUND(SUMPRODUCT(AS41,$D41)+SUMPRODUCT(AT41,$D41)+SUMPRODUCT(AU41,$D41)+SUMPRODUCT(AV41,$D41)+SUMPRODUCT(AW41,$D41),2)</f>
        <v>#REF!</v>
      </c>
      <c r="AT42" s="712"/>
      <c r="AU42" s="712"/>
      <c r="AV42" s="712"/>
      <c r="AW42" s="713"/>
      <c r="AX42" s="711" t="e">
        <f>ROUND(SUMPRODUCT(AX41,$D41)+SUMPRODUCT(AY41,$D41)+SUMPRODUCT(AZ41,$D41)+SUMPRODUCT(BA41,$D41)+SUMPRODUCT(BB41,$D41),2)</f>
        <v>#REF!</v>
      </c>
      <c r="AY42" s="712"/>
      <c r="AZ42" s="712"/>
      <c r="BA42" s="712"/>
      <c r="BB42" s="713"/>
      <c r="BC42" s="711" t="e">
        <f>ROUND(SUMPRODUCT(BC41,$D41)+SUMPRODUCT(BD41,$D41)+SUMPRODUCT(BE41,$D41)+SUMPRODUCT(BF41,$D41)+SUMPRODUCT(BG41,$D41),2)</f>
        <v>#REF!</v>
      </c>
      <c r="BD42" s="712"/>
      <c r="BE42" s="712"/>
      <c r="BF42" s="712"/>
      <c r="BG42" s="713"/>
      <c r="BH42" s="711" t="e">
        <f>ROUND(SUMPRODUCT(BH41,$D41)+SUMPRODUCT(BI41,$D41)+SUMPRODUCT(BJ41,$D41)+SUMPRODUCT(BK41,$D41)+SUMPRODUCT(BL41,$D41),2)</f>
        <v>#REF!</v>
      </c>
      <c r="BI42" s="712"/>
      <c r="BJ42" s="712"/>
      <c r="BK42" s="712"/>
      <c r="BL42" s="713"/>
      <c r="BM42" s="711" t="e">
        <f>ROUND(SUMPRODUCT(BM41,$D41)+SUMPRODUCT(BN41,$D41)+SUMPRODUCT(BO41,$D41)+SUMPRODUCT(BP41,$D41)+SUMPRODUCT(BQ41,$D41),2)</f>
        <v>#REF!</v>
      </c>
      <c r="BN42" s="712"/>
      <c r="BO42" s="712"/>
      <c r="BP42" s="712"/>
      <c r="BQ42" s="713"/>
      <c r="BR42" s="711" t="e">
        <f>ROUND(SUMPRODUCT(BR41,$D41)+SUMPRODUCT(BS41,$D41)+SUMPRODUCT(BT41,$D41)+SUMPRODUCT(BU41,$D41)+SUMPRODUCT(BV41,$D41),2)</f>
        <v>#REF!</v>
      </c>
      <c r="BS42" s="712"/>
      <c r="BT42" s="712"/>
      <c r="BU42" s="712"/>
      <c r="BV42" s="713"/>
      <c r="BW42" s="711" t="e">
        <f>ROUND(SUMPRODUCT(BW41,$D41)+SUMPRODUCT(BX41,$D41)+SUMPRODUCT(BY41,$D41)+SUMPRODUCT(BZ41,$D41)+SUMPRODUCT(CA41,$D41),2)</f>
        <v>#REF!</v>
      </c>
      <c r="BX42" s="712"/>
      <c r="BY42" s="712"/>
      <c r="BZ42" s="712"/>
      <c r="CA42" s="713"/>
      <c r="CB42" s="711" t="e">
        <f>ROUND(SUMPRODUCT(CB41,$D41)+SUMPRODUCT(CC41,$D41)+SUMPRODUCT(CD41,$D41)+SUMPRODUCT(CE41,$D41)+SUMPRODUCT(CF41,$D41),2)</f>
        <v>#REF!</v>
      </c>
      <c r="CC42" s="712"/>
      <c r="CD42" s="712"/>
      <c r="CE42" s="712"/>
      <c r="CF42" s="713"/>
      <c r="CG42" s="711" t="e">
        <f>ROUND(SUMPRODUCT(CG41,$D41)+SUMPRODUCT(CH41,$D41)+SUMPRODUCT(CI41,$D41)+SUMPRODUCT(CJ41,$D41)+SUMPRODUCT(CK41,$D41),2)</f>
        <v>#REF!</v>
      </c>
      <c r="CH42" s="712"/>
      <c r="CI42" s="712"/>
      <c r="CJ42" s="712"/>
      <c r="CK42" s="713"/>
      <c r="CL42" s="711" t="e">
        <f>ROUND(SUMPRODUCT(CL41,$D41)+SUMPRODUCT(CM41,$D41)+SUMPRODUCT(CN41,$D41)+SUMPRODUCT(CO41,$D41)+SUMPRODUCT(CP41,$D41),2)</f>
        <v>#REF!</v>
      </c>
      <c r="CM42" s="712"/>
      <c r="CN42" s="712"/>
      <c r="CO42" s="712"/>
      <c r="CP42" s="713"/>
      <c r="CQ42" s="38"/>
    </row>
    <row r="43" spans="1:95" ht="23.25" customHeight="1" x14ac:dyDescent="0.2">
      <c r="A43" s="706" t="e">
        <f>Orçamento!#REF!</f>
        <v>#REF!</v>
      </c>
      <c r="B43" s="707" t="e">
        <f>Orçamento!#REF!</f>
        <v>#REF!</v>
      </c>
      <c r="C43" s="701" t="e">
        <f>VLOOKUP(B43,Orçamento!$D$14:$I$64,6,FALSE)</f>
        <v>#REF!</v>
      </c>
      <c r="D43" s="702" t="e">
        <f>ROUND(VLOOKUP(B43,Orçamento!$D$14:$I$64,2,FALSE)*Orçamento!#REF!,2)</f>
        <v>#REF!</v>
      </c>
      <c r="E43" s="201" t="e">
        <f>Orçamento!#REF!</f>
        <v>#REF!</v>
      </c>
      <c r="F43" s="202" t="e">
        <f>Orçamento!#REF!</f>
        <v>#REF!</v>
      </c>
      <c r="G43" s="202" t="e">
        <f>Orçamento!#REF!</f>
        <v>#REF!</v>
      </c>
      <c r="H43" s="202" t="e">
        <f>Orçamento!#REF!</f>
        <v>#REF!</v>
      </c>
      <c r="I43" s="203" t="e">
        <f>Orçamento!#REF!</f>
        <v>#REF!</v>
      </c>
      <c r="J43" s="201" t="e">
        <f>Orçamento!#REF!</f>
        <v>#REF!</v>
      </c>
      <c r="K43" s="202" t="e">
        <f>Orçamento!#REF!</f>
        <v>#REF!</v>
      </c>
      <c r="L43" s="202" t="e">
        <f>Orçamento!#REF!</f>
        <v>#REF!</v>
      </c>
      <c r="M43" s="202" t="e">
        <f>Orçamento!#REF!</f>
        <v>#REF!</v>
      </c>
      <c r="N43" s="203" t="e">
        <f>Orçamento!#REF!</f>
        <v>#REF!</v>
      </c>
      <c r="O43" s="201" t="e">
        <f>Orçamento!#REF!</f>
        <v>#REF!</v>
      </c>
      <c r="P43" s="202" t="e">
        <f>Orçamento!#REF!</f>
        <v>#REF!</v>
      </c>
      <c r="Q43" s="202" t="e">
        <f>Orçamento!#REF!</f>
        <v>#REF!</v>
      </c>
      <c r="R43" s="202" t="e">
        <f>Orçamento!#REF!</f>
        <v>#REF!</v>
      </c>
      <c r="S43" s="203" t="e">
        <f>Orçamento!#REF!</f>
        <v>#REF!</v>
      </c>
      <c r="T43" s="201" t="e">
        <f>Orçamento!#REF!</f>
        <v>#REF!</v>
      </c>
      <c r="U43" s="202" t="e">
        <f>Orçamento!#REF!</f>
        <v>#REF!</v>
      </c>
      <c r="V43" s="202" t="e">
        <f>Orçamento!#REF!</f>
        <v>#REF!</v>
      </c>
      <c r="W43" s="202" t="e">
        <f>Orçamento!#REF!</f>
        <v>#REF!</v>
      </c>
      <c r="X43" s="203" t="e">
        <f>Orçamento!#REF!</f>
        <v>#REF!</v>
      </c>
      <c r="Y43" s="201" t="e">
        <f>Orçamento!#REF!</f>
        <v>#REF!</v>
      </c>
      <c r="Z43" s="202" t="e">
        <f>Orçamento!#REF!</f>
        <v>#REF!</v>
      </c>
      <c r="AA43" s="202" t="e">
        <f>Orçamento!#REF!</f>
        <v>#REF!</v>
      </c>
      <c r="AB43" s="202" t="e">
        <f>Orçamento!#REF!</f>
        <v>#REF!</v>
      </c>
      <c r="AC43" s="203" t="e">
        <f>Orçamento!#REF!</f>
        <v>#REF!</v>
      </c>
      <c r="AD43" s="201" t="e">
        <f>Orçamento!#REF!</f>
        <v>#REF!</v>
      </c>
      <c r="AE43" s="202" t="e">
        <f>Orçamento!#REF!</f>
        <v>#REF!</v>
      </c>
      <c r="AF43" s="202" t="e">
        <f>Orçamento!#REF!</f>
        <v>#REF!</v>
      </c>
      <c r="AG43" s="202" t="e">
        <f>Orçamento!#REF!</f>
        <v>#REF!</v>
      </c>
      <c r="AH43" s="203" t="e">
        <f>Orçamento!#REF!</f>
        <v>#REF!</v>
      </c>
      <c r="AI43" s="201" t="e">
        <f>Orçamento!#REF!</f>
        <v>#REF!</v>
      </c>
      <c r="AJ43" s="202" t="e">
        <f>Orçamento!#REF!</f>
        <v>#REF!</v>
      </c>
      <c r="AK43" s="202" t="e">
        <f>Orçamento!#REF!</f>
        <v>#REF!</v>
      </c>
      <c r="AL43" s="202" t="e">
        <f>Orçamento!#REF!</f>
        <v>#REF!</v>
      </c>
      <c r="AM43" s="203" t="e">
        <f>Orçamento!#REF!</f>
        <v>#REF!</v>
      </c>
      <c r="AN43" s="201" t="e">
        <f>Orçamento!#REF!</f>
        <v>#REF!</v>
      </c>
      <c r="AO43" s="202" t="e">
        <f>Orçamento!#REF!</f>
        <v>#REF!</v>
      </c>
      <c r="AP43" s="202" t="e">
        <f>Orçamento!#REF!</f>
        <v>#REF!</v>
      </c>
      <c r="AQ43" s="202" t="e">
        <f>Orçamento!#REF!</f>
        <v>#REF!</v>
      </c>
      <c r="AR43" s="203" t="e">
        <f>Orçamento!#REF!</f>
        <v>#REF!</v>
      </c>
      <c r="AS43" s="201" t="e">
        <f>Orçamento!#REF!</f>
        <v>#REF!</v>
      </c>
      <c r="AT43" s="202" t="e">
        <f>Orçamento!#REF!</f>
        <v>#REF!</v>
      </c>
      <c r="AU43" s="202" t="e">
        <f>Orçamento!#REF!</f>
        <v>#REF!</v>
      </c>
      <c r="AV43" s="202" t="e">
        <f>Orçamento!#REF!</f>
        <v>#REF!</v>
      </c>
      <c r="AW43" s="203" t="e">
        <f>Orçamento!#REF!</f>
        <v>#REF!</v>
      </c>
      <c r="AX43" s="201" t="e">
        <f>Orçamento!#REF!</f>
        <v>#REF!</v>
      </c>
      <c r="AY43" s="202" t="e">
        <f>Orçamento!#REF!</f>
        <v>#REF!</v>
      </c>
      <c r="AZ43" s="202" t="e">
        <f>Orçamento!#REF!</f>
        <v>#REF!</v>
      </c>
      <c r="BA43" s="202" t="e">
        <f>Orçamento!#REF!</f>
        <v>#REF!</v>
      </c>
      <c r="BB43" s="203" t="e">
        <f>Orçamento!#REF!</f>
        <v>#REF!</v>
      </c>
      <c r="BC43" s="201" t="e">
        <f>Orçamento!#REF!</f>
        <v>#REF!</v>
      </c>
      <c r="BD43" s="202" t="e">
        <f>Orçamento!#REF!</f>
        <v>#REF!</v>
      </c>
      <c r="BE43" s="202" t="e">
        <f>Orçamento!#REF!</f>
        <v>#REF!</v>
      </c>
      <c r="BF43" s="202" t="e">
        <f>Orçamento!#REF!</f>
        <v>#REF!</v>
      </c>
      <c r="BG43" s="203" t="e">
        <f>Orçamento!#REF!</f>
        <v>#REF!</v>
      </c>
      <c r="BH43" s="201" t="e">
        <f>Orçamento!#REF!</f>
        <v>#REF!</v>
      </c>
      <c r="BI43" s="202" t="e">
        <f>Orçamento!#REF!</f>
        <v>#REF!</v>
      </c>
      <c r="BJ43" s="202" t="e">
        <f>Orçamento!#REF!</f>
        <v>#REF!</v>
      </c>
      <c r="BK43" s="202" t="e">
        <f>Orçamento!#REF!</f>
        <v>#REF!</v>
      </c>
      <c r="BL43" s="203" t="e">
        <f>Orçamento!#REF!</f>
        <v>#REF!</v>
      </c>
      <c r="BM43" s="201" t="e">
        <f>Orçamento!#REF!</f>
        <v>#REF!</v>
      </c>
      <c r="BN43" s="202" t="e">
        <f>Orçamento!#REF!</f>
        <v>#REF!</v>
      </c>
      <c r="BO43" s="202" t="e">
        <f>Orçamento!#REF!</f>
        <v>#REF!</v>
      </c>
      <c r="BP43" s="202" t="e">
        <f>Orçamento!#REF!</f>
        <v>#REF!</v>
      </c>
      <c r="BQ43" s="203" t="e">
        <f>Orçamento!#REF!</f>
        <v>#REF!</v>
      </c>
      <c r="BR43" s="201" t="e">
        <f>Orçamento!#REF!</f>
        <v>#REF!</v>
      </c>
      <c r="BS43" s="202" t="e">
        <f>Orçamento!#REF!</f>
        <v>#REF!</v>
      </c>
      <c r="BT43" s="202" t="e">
        <f>Orçamento!#REF!</f>
        <v>#REF!</v>
      </c>
      <c r="BU43" s="202" t="e">
        <f>Orçamento!#REF!</f>
        <v>#REF!</v>
      </c>
      <c r="BV43" s="203" t="e">
        <f>Orçamento!#REF!</f>
        <v>#REF!</v>
      </c>
      <c r="BW43" s="201" t="e">
        <f>Orçamento!#REF!</f>
        <v>#REF!</v>
      </c>
      <c r="BX43" s="202" t="e">
        <f>Orçamento!#REF!</f>
        <v>#REF!</v>
      </c>
      <c r="BY43" s="202" t="e">
        <f>Orçamento!#REF!</f>
        <v>#REF!</v>
      </c>
      <c r="BZ43" s="202" t="e">
        <f>Orçamento!#REF!</f>
        <v>#REF!</v>
      </c>
      <c r="CA43" s="203" t="e">
        <f>Orçamento!#REF!</f>
        <v>#REF!</v>
      </c>
      <c r="CB43" s="201" t="e">
        <f>Orçamento!#REF!</f>
        <v>#REF!</v>
      </c>
      <c r="CC43" s="202" t="e">
        <f>Orçamento!#REF!</f>
        <v>#REF!</v>
      </c>
      <c r="CD43" s="202" t="e">
        <f>Orçamento!#REF!</f>
        <v>#REF!</v>
      </c>
      <c r="CE43" s="202" t="e">
        <f>Orçamento!#REF!</f>
        <v>#REF!</v>
      </c>
      <c r="CF43" s="203" t="e">
        <f>Orçamento!#REF!</f>
        <v>#REF!</v>
      </c>
      <c r="CG43" s="201" t="e">
        <f>Orçamento!#REF!</f>
        <v>#REF!</v>
      </c>
      <c r="CH43" s="202" t="e">
        <f>Orçamento!#REF!</f>
        <v>#REF!</v>
      </c>
      <c r="CI43" s="202" t="e">
        <f>Orçamento!#REF!</f>
        <v>#REF!</v>
      </c>
      <c r="CJ43" s="202" t="e">
        <f>Orçamento!#REF!</f>
        <v>#REF!</v>
      </c>
      <c r="CK43" s="203" t="e">
        <f>Orçamento!#REF!</f>
        <v>#REF!</v>
      </c>
      <c r="CL43" s="201" t="e">
        <f>Orçamento!#REF!</f>
        <v>#REF!</v>
      </c>
      <c r="CM43" s="202" t="e">
        <f>Orçamento!#REF!</f>
        <v>#REF!</v>
      </c>
      <c r="CN43" s="202" t="e">
        <f>Orçamento!#REF!</f>
        <v>#REF!</v>
      </c>
      <c r="CO43" s="202" t="e">
        <f>Orçamento!#REF!</f>
        <v>#REF!</v>
      </c>
      <c r="CP43" s="203" t="e">
        <f>Orçamento!#REF!</f>
        <v>#REF!</v>
      </c>
      <c r="CQ43" s="38" t="e">
        <f t="shared" si="0"/>
        <v>#REF!</v>
      </c>
    </row>
    <row r="44" spans="1:95" ht="14.25" customHeight="1" x14ac:dyDescent="0.2">
      <c r="A44" s="686"/>
      <c r="B44" s="708"/>
      <c r="C44" s="687"/>
      <c r="D44" s="703"/>
      <c r="E44" s="711" t="e">
        <f>ROUND(SUMPRODUCT(E43,$D43)+SUMPRODUCT(F43,$D43)+SUMPRODUCT(G43,$D43)+SUMPRODUCT(H43,$D43)+SUMPRODUCT(I43,$D43),2)</f>
        <v>#REF!</v>
      </c>
      <c r="F44" s="712"/>
      <c r="G44" s="712"/>
      <c r="H44" s="712"/>
      <c r="I44" s="713"/>
      <c r="J44" s="711" t="e">
        <f>ROUND(SUMPRODUCT(J43,$D43)+SUMPRODUCT(K43,$D43)+SUMPRODUCT(L43,$D43)+SUMPRODUCT(M43,$D43)+SUMPRODUCT(N43,$D43),2)</f>
        <v>#REF!</v>
      </c>
      <c r="K44" s="712"/>
      <c r="L44" s="712"/>
      <c r="M44" s="712"/>
      <c r="N44" s="713"/>
      <c r="O44" s="711" t="e">
        <f>ROUND(SUMPRODUCT(O43,$D43)+SUMPRODUCT(P43,$D43)+SUMPRODUCT(Q43,$D43)+SUMPRODUCT(R43,$D43)+SUMPRODUCT(S43,$D43),2)</f>
        <v>#REF!</v>
      </c>
      <c r="P44" s="712"/>
      <c r="Q44" s="712"/>
      <c r="R44" s="712"/>
      <c r="S44" s="713"/>
      <c r="T44" s="711" t="e">
        <f>ROUND(SUMPRODUCT(T43,$D43)+SUMPRODUCT(U43,$D43)+SUMPRODUCT(V43,$D43)+SUMPRODUCT(W43,$D43)+SUMPRODUCT(X43,$D43),2)</f>
        <v>#REF!</v>
      </c>
      <c r="U44" s="712"/>
      <c r="V44" s="712"/>
      <c r="W44" s="712"/>
      <c r="X44" s="713"/>
      <c r="Y44" s="711" t="e">
        <f>ROUND(SUMPRODUCT(Y43,$D43)+SUMPRODUCT(Z43,$D43)+SUMPRODUCT(AA43,$D43)+SUMPRODUCT(AB43,$D43)+SUMPRODUCT(AC43,$D43),2)</f>
        <v>#REF!</v>
      </c>
      <c r="Z44" s="712"/>
      <c r="AA44" s="712"/>
      <c r="AB44" s="712"/>
      <c r="AC44" s="713"/>
      <c r="AD44" s="711" t="e">
        <f>ROUND(SUMPRODUCT(AD43,$D43)+SUMPRODUCT(AE43,$D43)+SUMPRODUCT(AF43,$D43)+SUMPRODUCT(AG43,$D43)+SUMPRODUCT(AH43,$D43),2)</f>
        <v>#REF!</v>
      </c>
      <c r="AE44" s="712"/>
      <c r="AF44" s="712"/>
      <c r="AG44" s="712"/>
      <c r="AH44" s="713"/>
      <c r="AI44" s="711" t="e">
        <f>ROUND(SUMPRODUCT(AI43,$D43)+SUMPRODUCT(AJ43,$D43)+SUMPRODUCT(AK43,$D43)+SUMPRODUCT(AL43,$D43)+SUMPRODUCT(AM43,$D43),2)</f>
        <v>#REF!</v>
      </c>
      <c r="AJ44" s="712"/>
      <c r="AK44" s="712"/>
      <c r="AL44" s="712"/>
      <c r="AM44" s="713"/>
      <c r="AN44" s="711" t="e">
        <f>ROUND(SUMPRODUCT(AN43,$D43)+SUMPRODUCT(AO43,$D43)+SUMPRODUCT(AP43,$D43)+SUMPRODUCT(AQ43,$D43)+SUMPRODUCT(AR43,$D43),2)</f>
        <v>#REF!</v>
      </c>
      <c r="AO44" s="712"/>
      <c r="AP44" s="712"/>
      <c r="AQ44" s="712"/>
      <c r="AR44" s="713"/>
      <c r="AS44" s="711" t="e">
        <f>ROUND(SUMPRODUCT(AS43,$D43)+SUMPRODUCT(AT43,$D43)+SUMPRODUCT(AU43,$D43)+SUMPRODUCT(AV43,$D43)+SUMPRODUCT(AW43,$D43),2)</f>
        <v>#REF!</v>
      </c>
      <c r="AT44" s="712"/>
      <c r="AU44" s="712"/>
      <c r="AV44" s="712"/>
      <c r="AW44" s="713"/>
      <c r="AX44" s="711" t="e">
        <f>ROUND(SUMPRODUCT(AX43,$D43)+SUMPRODUCT(AY43,$D43)+SUMPRODUCT(AZ43,$D43)+SUMPRODUCT(BA43,$D43)+SUMPRODUCT(BB43,$D43),2)</f>
        <v>#REF!</v>
      </c>
      <c r="AY44" s="712"/>
      <c r="AZ44" s="712"/>
      <c r="BA44" s="712"/>
      <c r="BB44" s="713"/>
      <c r="BC44" s="711" t="e">
        <f>ROUND(SUMPRODUCT(BC43,$D43)+SUMPRODUCT(BD43,$D43)+SUMPRODUCT(BE43,$D43)+SUMPRODUCT(BF43,$D43)+SUMPRODUCT(BG43,$D43),2)</f>
        <v>#REF!</v>
      </c>
      <c r="BD44" s="712"/>
      <c r="BE44" s="712"/>
      <c r="BF44" s="712"/>
      <c r="BG44" s="713"/>
      <c r="BH44" s="711" t="e">
        <f>ROUND(SUMPRODUCT(BH43,$D43)+SUMPRODUCT(BI43,$D43)+SUMPRODUCT(BJ43,$D43)+SUMPRODUCT(BK43,$D43)+SUMPRODUCT(BL43,$D43),2)</f>
        <v>#REF!</v>
      </c>
      <c r="BI44" s="712"/>
      <c r="BJ44" s="712"/>
      <c r="BK44" s="712"/>
      <c r="BL44" s="713"/>
      <c r="BM44" s="711" t="e">
        <f>ROUND(SUMPRODUCT(BM43,$D43)+SUMPRODUCT(BN43,$D43)+SUMPRODUCT(BO43,$D43)+SUMPRODUCT(BP43,$D43)+SUMPRODUCT(BQ43,$D43),2)</f>
        <v>#REF!</v>
      </c>
      <c r="BN44" s="712"/>
      <c r="BO44" s="712"/>
      <c r="BP44" s="712"/>
      <c r="BQ44" s="713"/>
      <c r="BR44" s="711" t="e">
        <f>ROUND(SUMPRODUCT(BR43,$D43)+SUMPRODUCT(BS43,$D43)+SUMPRODUCT(BT43,$D43)+SUMPRODUCT(BU43,$D43)+SUMPRODUCT(BV43,$D43),2)</f>
        <v>#REF!</v>
      </c>
      <c r="BS44" s="712"/>
      <c r="BT44" s="712"/>
      <c r="BU44" s="712"/>
      <c r="BV44" s="713"/>
      <c r="BW44" s="711" t="e">
        <f>ROUND(SUMPRODUCT(BW43,$D43)+SUMPRODUCT(BX43,$D43)+SUMPRODUCT(BY43,$D43)+SUMPRODUCT(BZ43,$D43)+SUMPRODUCT(CA43,$D43),2)</f>
        <v>#REF!</v>
      </c>
      <c r="BX44" s="712"/>
      <c r="BY44" s="712"/>
      <c r="BZ44" s="712"/>
      <c r="CA44" s="713"/>
      <c r="CB44" s="711" t="e">
        <f>ROUND(SUMPRODUCT(CB43,$D43)+SUMPRODUCT(CC43,$D43)+SUMPRODUCT(CD43,$D43)+SUMPRODUCT(CE43,$D43)+SUMPRODUCT(CF43,$D43),2)</f>
        <v>#REF!</v>
      </c>
      <c r="CC44" s="712"/>
      <c r="CD44" s="712"/>
      <c r="CE44" s="712"/>
      <c r="CF44" s="713"/>
      <c r="CG44" s="711" t="e">
        <f>ROUND(SUMPRODUCT(CG43,$D43)+SUMPRODUCT(CH43,$D43)+SUMPRODUCT(CI43,$D43)+SUMPRODUCT(CJ43,$D43)+SUMPRODUCT(CK43,$D43),2)</f>
        <v>#REF!</v>
      </c>
      <c r="CH44" s="712"/>
      <c r="CI44" s="712"/>
      <c r="CJ44" s="712"/>
      <c r="CK44" s="713"/>
      <c r="CL44" s="711" t="e">
        <f>ROUND(SUMPRODUCT(CL43,$D43)+SUMPRODUCT(CM43,$D43)+SUMPRODUCT(CN43,$D43)+SUMPRODUCT(CO43,$D43)+SUMPRODUCT(CP43,$D43),2)</f>
        <v>#REF!</v>
      </c>
      <c r="CM44" s="712"/>
      <c r="CN44" s="712"/>
      <c r="CO44" s="712"/>
      <c r="CP44" s="713"/>
      <c r="CQ44" s="38"/>
    </row>
    <row r="45" spans="1:95" ht="23.25" customHeight="1" x14ac:dyDescent="0.2">
      <c r="A45" s="706" t="e">
        <f>Orçamento!#REF!</f>
        <v>#REF!</v>
      </c>
      <c r="B45" s="707" t="e">
        <f>Orçamento!#REF!</f>
        <v>#REF!</v>
      </c>
      <c r="C45" s="701" t="e">
        <f>VLOOKUP(B45,Orçamento!$D$14:$I$64,6,FALSE)</f>
        <v>#REF!</v>
      </c>
      <c r="D45" s="704" t="e">
        <f>ROUND(VLOOKUP(B45,Orçamento!$D$14:$I$64,2,FALSE)*Orçamento!#REF!,2)</f>
        <v>#REF!</v>
      </c>
      <c r="E45" s="201" t="e">
        <f>Orçamento!#REF!</f>
        <v>#REF!</v>
      </c>
      <c r="F45" s="202" t="e">
        <f>Orçamento!#REF!</f>
        <v>#REF!</v>
      </c>
      <c r="G45" s="202" t="e">
        <f>Orçamento!#REF!</f>
        <v>#REF!</v>
      </c>
      <c r="H45" s="202" t="e">
        <f>Orçamento!#REF!</f>
        <v>#REF!</v>
      </c>
      <c r="I45" s="203" t="e">
        <f>Orçamento!#REF!</f>
        <v>#REF!</v>
      </c>
      <c r="J45" s="201" t="e">
        <f>Orçamento!#REF!</f>
        <v>#REF!</v>
      </c>
      <c r="K45" s="202" t="e">
        <f>Orçamento!#REF!</f>
        <v>#REF!</v>
      </c>
      <c r="L45" s="202" t="e">
        <f>Orçamento!#REF!</f>
        <v>#REF!</v>
      </c>
      <c r="M45" s="202" t="e">
        <f>Orçamento!#REF!</f>
        <v>#REF!</v>
      </c>
      <c r="N45" s="203" t="e">
        <f>Orçamento!#REF!</f>
        <v>#REF!</v>
      </c>
      <c r="O45" s="201" t="e">
        <f>Orçamento!#REF!</f>
        <v>#REF!</v>
      </c>
      <c r="P45" s="202" t="e">
        <f>Orçamento!#REF!</f>
        <v>#REF!</v>
      </c>
      <c r="Q45" s="202" t="e">
        <f>Orçamento!#REF!</f>
        <v>#REF!</v>
      </c>
      <c r="R45" s="202" t="e">
        <f>Orçamento!#REF!</f>
        <v>#REF!</v>
      </c>
      <c r="S45" s="203" t="e">
        <f>Orçamento!#REF!</f>
        <v>#REF!</v>
      </c>
      <c r="T45" s="201" t="e">
        <f>Orçamento!#REF!</f>
        <v>#REF!</v>
      </c>
      <c r="U45" s="202" t="e">
        <f>Orçamento!#REF!</f>
        <v>#REF!</v>
      </c>
      <c r="V45" s="202" t="e">
        <f>Orçamento!#REF!</f>
        <v>#REF!</v>
      </c>
      <c r="W45" s="202" t="e">
        <f>Orçamento!#REF!</f>
        <v>#REF!</v>
      </c>
      <c r="X45" s="203" t="e">
        <f>Orçamento!#REF!</f>
        <v>#REF!</v>
      </c>
      <c r="Y45" s="201" t="e">
        <f>Orçamento!#REF!</f>
        <v>#REF!</v>
      </c>
      <c r="Z45" s="202" t="e">
        <f>Orçamento!#REF!</f>
        <v>#REF!</v>
      </c>
      <c r="AA45" s="202" t="e">
        <f>Orçamento!#REF!</f>
        <v>#REF!</v>
      </c>
      <c r="AB45" s="202" t="e">
        <f>Orçamento!#REF!</f>
        <v>#REF!</v>
      </c>
      <c r="AC45" s="203" t="e">
        <f>Orçamento!#REF!</f>
        <v>#REF!</v>
      </c>
      <c r="AD45" s="201" t="e">
        <f>Orçamento!#REF!</f>
        <v>#REF!</v>
      </c>
      <c r="AE45" s="202" t="e">
        <f>Orçamento!#REF!</f>
        <v>#REF!</v>
      </c>
      <c r="AF45" s="202" t="e">
        <f>Orçamento!#REF!</f>
        <v>#REF!</v>
      </c>
      <c r="AG45" s="202" t="e">
        <f>Orçamento!#REF!</f>
        <v>#REF!</v>
      </c>
      <c r="AH45" s="203" t="e">
        <f>Orçamento!#REF!</f>
        <v>#REF!</v>
      </c>
      <c r="AI45" s="201" t="e">
        <f>Orçamento!#REF!</f>
        <v>#REF!</v>
      </c>
      <c r="AJ45" s="202" t="e">
        <f>Orçamento!#REF!</f>
        <v>#REF!</v>
      </c>
      <c r="AK45" s="202" t="e">
        <f>Orçamento!#REF!</f>
        <v>#REF!</v>
      </c>
      <c r="AL45" s="202" t="e">
        <f>Orçamento!#REF!</f>
        <v>#REF!</v>
      </c>
      <c r="AM45" s="203" t="e">
        <f>Orçamento!#REF!</f>
        <v>#REF!</v>
      </c>
      <c r="AN45" s="201" t="e">
        <f>Orçamento!#REF!</f>
        <v>#REF!</v>
      </c>
      <c r="AO45" s="202" t="e">
        <f>Orçamento!#REF!</f>
        <v>#REF!</v>
      </c>
      <c r="AP45" s="202" t="e">
        <f>Orçamento!#REF!</f>
        <v>#REF!</v>
      </c>
      <c r="AQ45" s="202" t="e">
        <f>Orçamento!#REF!</f>
        <v>#REF!</v>
      </c>
      <c r="AR45" s="203" t="e">
        <f>Orçamento!#REF!</f>
        <v>#REF!</v>
      </c>
      <c r="AS45" s="201" t="e">
        <f>Orçamento!#REF!</f>
        <v>#REF!</v>
      </c>
      <c r="AT45" s="202" t="e">
        <f>Orçamento!#REF!</f>
        <v>#REF!</v>
      </c>
      <c r="AU45" s="202" t="e">
        <f>Orçamento!#REF!</f>
        <v>#REF!</v>
      </c>
      <c r="AV45" s="202" t="e">
        <f>Orçamento!#REF!</f>
        <v>#REF!</v>
      </c>
      <c r="AW45" s="203" t="e">
        <f>Orçamento!#REF!</f>
        <v>#REF!</v>
      </c>
      <c r="AX45" s="201" t="e">
        <f>Orçamento!#REF!</f>
        <v>#REF!</v>
      </c>
      <c r="AY45" s="202" t="e">
        <f>Orçamento!#REF!</f>
        <v>#REF!</v>
      </c>
      <c r="AZ45" s="202" t="e">
        <f>Orçamento!#REF!</f>
        <v>#REF!</v>
      </c>
      <c r="BA45" s="202" t="e">
        <f>Orçamento!#REF!</f>
        <v>#REF!</v>
      </c>
      <c r="BB45" s="203" t="e">
        <f>Orçamento!#REF!</f>
        <v>#REF!</v>
      </c>
      <c r="BC45" s="201" t="e">
        <f>Orçamento!#REF!</f>
        <v>#REF!</v>
      </c>
      <c r="BD45" s="202" t="e">
        <f>Orçamento!#REF!</f>
        <v>#REF!</v>
      </c>
      <c r="BE45" s="202" t="e">
        <f>Orçamento!#REF!</f>
        <v>#REF!</v>
      </c>
      <c r="BF45" s="202" t="e">
        <f>Orçamento!#REF!</f>
        <v>#REF!</v>
      </c>
      <c r="BG45" s="203" t="e">
        <f>Orçamento!#REF!</f>
        <v>#REF!</v>
      </c>
      <c r="BH45" s="201" t="e">
        <f>Orçamento!#REF!</f>
        <v>#REF!</v>
      </c>
      <c r="BI45" s="202" t="e">
        <f>Orçamento!#REF!</f>
        <v>#REF!</v>
      </c>
      <c r="BJ45" s="202" t="e">
        <f>Orçamento!#REF!</f>
        <v>#REF!</v>
      </c>
      <c r="BK45" s="202" t="e">
        <f>Orçamento!#REF!</f>
        <v>#REF!</v>
      </c>
      <c r="BL45" s="203" t="e">
        <f>Orçamento!#REF!</f>
        <v>#REF!</v>
      </c>
      <c r="BM45" s="201" t="e">
        <f>Orçamento!#REF!</f>
        <v>#REF!</v>
      </c>
      <c r="BN45" s="202" t="e">
        <f>Orçamento!#REF!</f>
        <v>#REF!</v>
      </c>
      <c r="BO45" s="202" t="e">
        <f>Orçamento!#REF!</f>
        <v>#REF!</v>
      </c>
      <c r="BP45" s="202" t="e">
        <f>Orçamento!#REF!</f>
        <v>#REF!</v>
      </c>
      <c r="BQ45" s="203" t="e">
        <f>Orçamento!#REF!</f>
        <v>#REF!</v>
      </c>
      <c r="BR45" s="201" t="e">
        <f>Orçamento!#REF!</f>
        <v>#REF!</v>
      </c>
      <c r="BS45" s="202" t="e">
        <f>Orçamento!#REF!</f>
        <v>#REF!</v>
      </c>
      <c r="BT45" s="202" t="e">
        <f>Orçamento!#REF!</f>
        <v>#REF!</v>
      </c>
      <c r="BU45" s="202" t="e">
        <f>Orçamento!#REF!</f>
        <v>#REF!</v>
      </c>
      <c r="BV45" s="203" t="e">
        <f>Orçamento!#REF!</f>
        <v>#REF!</v>
      </c>
      <c r="BW45" s="201" t="e">
        <f>Orçamento!#REF!</f>
        <v>#REF!</v>
      </c>
      <c r="BX45" s="202" t="e">
        <f>Orçamento!#REF!</f>
        <v>#REF!</v>
      </c>
      <c r="BY45" s="202" t="e">
        <f>Orçamento!#REF!</f>
        <v>#REF!</v>
      </c>
      <c r="BZ45" s="202" t="e">
        <f>Orçamento!#REF!</f>
        <v>#REF!</v>
      </c>
      <c r="CA45" s="203" t="e">
        <f>Orçamento!#REF!</f>
        <v>#REF!</v>
      </c>
      <c r="CB45" s="201" t="e">
        <f>Orçamento!#REF!</f>
        <v>#REF!</v>
      </c>
      <c r="CC45" s="202" t="e">
        <f>Orçamento!#REF!</f>
        <v>#REF!</v>
      </c>
      <c r="CD45" s="202" t="e">
        <f>Orçamento!#REF!</f>
        <v>#REF!</v>
      </c>
      <c r="CE45" s="202" t="e">
        <f>Orçamento!#REF!</f>
        <v>#REF!</v>
      </c>
      <c r="CF45" s="203" t="e">
        <f>Orçamento!#REF!</f>
        <v>#REF!</v>
      </c>
      <c r="CG45" s="201" t="e">
        <f>Orçamento!#REF!</f>
        <v>#REF!</v>
      </c>
      <c r="CH45" s="202" t="e">
        <f>Orçamento!#REF!</f>
        <v>#REF!</v>
      </c>
      <c r="CI45" s="202" t="e">
        <f>Orçamento!#REF!</f>
        <v>#REF!</v>
      </c>
      <c r="CJ45" s="202" t="e">
        <f>Orçamento!#REF!</f>
        <v>#REF!</v>
      </c>
      <c r="CK45" s="203" t="e">
        <f>Orçamento!#REF!</f>
        <v>#REF!</v>
      </c>
      <c r="CL45" s="201" t="e">
        <f>Orçamento!#REF!</f>
        <v>#REF!</v>
      </c>
      <c r="CM45" s="202" t="e">
        <f>Orçamento!#REF!</f>
        <v>#REF!</v>
      </c>
      <c r="CN45" s="202" t="e">
        <f>Orçamento!#REF!</f>
        <v>#REF!</v>
      </c>
      <c r="CO45" s="202" t="e">
        <f>Orçamento!#REF!</f>
        <v>#REF!</v>
      </c>
      <c r="CP45" s="203" t="e">
        <f>Orçamento!#REF!</f>
        <v>#REF!</v>
      </c>
      <c r="CQ45" s="38" t="e">
        <f>SUM(E45:CP45)</f>
        <v>#REF!</v>
      </c>
    </row>
    <row r="46" spans="1:95" ht="14.25" customHeight="1" thickBot="1" x14ac:dyDescent="0.25">
      <c r="A46" s="667"/>
      <c r="B46" s="709"/>
      <c r="C46" s="669"/>
      <c r="D46" s="705"/>
      <c r="E46" s="714" t="e">
        <f>ROUND(SUMPRODUCT(E45,$D45)+SUMPRODUCT(F45,$D45)+SUMPRODUCT(G45,$D45)+SUMPRODUCT(H45,$D45)+SUMPRODUCT(I45,$D45),2)</f>
        <v>#REF!</v>
      </c>
      <c r="F46" s="715"/>
      <c r="G46" s="715"/>
      <c r="H46" s="715"/>
      <c r="I46" s="716"/>
      <c r="J46" s="714" t="e">
        <f>ROUND(SUMPRODUCT(J45,$D45)+SUMPRODUCT(K45,$D45)+SUMPRODUCT(L45,$D45)+SUMPRODUCT(M45,$D45)+SUMPRODUCT(N45,$D45),2)</f>
        <v>#REF!</v>
      </c>
      <c r="K46" s="715"/>
      <c r="L46" s="715"/>
      <c r="M46" s="715"/>
      <c r="N46" s="716"/>
      <c r="O46" s="714" t="e">
        <f>ROUND(SUMPRODUCT(O45,$D45)+SUMPRODUCT(P45,$D45)+SUMPRODUCT(Q45,$D45)+SUMPRODUCT(R45,$D45)+SUMPRODUCT(S45,$D45),2)</f>
        <v>#REF!</v>
      </c>
      <c r="P46" s="715"/>
      <c r="Q46" s="715"/>
      <c r="R46" s="715"/>
      <c r="S46" s="716"/>
      <c r="T46" s="714" t="e">
        <f>ROUND(SUMPRODUCT(T45,$D45)+SUMPRODUCT(U45,$D45)+SUMPRODUCT(V45,$D45)+SUMPRODUCT(W45,$D45)+SUMPRODUCT(X45,$D45),2)</f>
        <v>#REF!</v>
      </c>
      <c r="U46" s="715"/>
      <c r="V46" s="715"/>
      <c r="W46" s="715"/>
      <c r="X46" s="716"/>
      <c r="Y46" s="714" t="e">
        <f>ROUND(SUMPRODUCT(Y45,$D45)+SUMPRODUCT(Z45,$D45)+SUMPRODUCT(AA45,$D45)+SUMPRODUCT(AB45,$D45)+SUMPRODUCT(AC45,$D45),2)</f>
        <v>#REF!</v>
      </c>
      <c r="Z46" s="715"/>
      <c r="AA46" s="715"/>
      <c r="AB46" s="715"/>
      <c r="AC46" s="716"/>
      <c r="AD46" s="714" t="e">
        <f>ROUND(SUMPRODUCT(AD45,$D45)+SUMPRODUCT(AE45,$D45)+SUMPRODUCT(AF45,$D45)+SUMPRODUCT(AG45,$D45)+SUMPRODUCT(AH45,$D45),2)</f>
        <v>#REF!</v>
      </c>
      <c r="AE46" s="715"/>
      <c r="AF46" s="715"/>
      <c r="AG46" s="715"/>
      <c r="AH46" s="716"/>
      <c r="AI46" s="714" t="e">
        <f>ROUND(SUMPRODUCT(AI45,$D45)+SUMPRODUCT(AJ45,$D45)+SUMPRODUCT(AK45,$D45)+SUMPRODUCT(AL45,$D45)+SUMPRODUCT(AM45,$D45),2)</f>
        <v>#REF!</v>
      </c>
      <c r="AJ46" s="715"/>
      <c r="AK46" s="715"/>
      <c r="AL46" s="715"/>
      <c r="AM46" s="716"/>
      <c r="AN46" s="714" t="e">
        <f>ROUND(SUMPRODUCT(AN45,$D45)+SUMPRODUCT(AO45,$D45)+SUMPRODUCT(AP45,$D45)+SUMPRODUCT(AQ45,$D45)+SUMPRODUCT(AR45,$D45),2)</f>
        <v>#REF!</v>
      </c>
      <c r="AO46" s="715"/>
      <c r="AP46" s="715"/>
      <c r="AQ46" s="715"/>
      <c r="AR46" s="716"/>
      <c r="AS46" s="714" t="e">
        <f>ROUND(SUMPRODUCT(AS45,$D45)+SUMPRODUCT(AT45,$D45)+SUMPRODUCT(AU45,$D45)+SUMPRODUCT(AV45,$D45)+SUMPRODUCT(AW45,$D45),2)</f>
        <v>#REF!</v>
      </c>
      <c r="AT46" s="715"/>
      <c r="AU46" s="715"/>
      <c r="AV46" s="715"/>
      <c r="AW46" s="716"/>
      <c r="AX46" s="714" t="e">
        <f>ROUND(SUMPRODUCT(AX45,$D45)+SUMPRODUCT(AY45,$D45)+SUMPRODUCT(AZ45,$D45)+SUMPRODUCT(BA45,$D45)+SUMPRODUCT(BB45,$D45),2)</f>
        <v>#REF!</v>
      </c>
      <c r="AY46" s="715"/>
      <c r="AZ46" s="715"/>
      <c r="BA46" s="715"/>
      <c r="BB46" s="716"/>
      <c r="BC46" s="714" t="e">
        <f>ROUND(SUMPRODUCT(BC45,$D45)+SUMPRODUCT(BD45,$D45)+SUMPRODUCT(BE45,$D45)+SUMPRODUCT(BF45,$D45)+SUMPRODUCT(BG45,$D45),2)</f>
        <v>#REF!</v>
      </c>
      <c r="BD46" s="715"/>
      <c r="BE46" s="715"/>
      <c r="BF46" s="715"/>
      <c r="BG46" s="716"/>
      <c r="BH46" s="714" t="e">
        <f>ROUND(SUMPRODUCT(BH45,$D45)+SUMPRODUCT(BI45,$D45)+SUMPRODUCT(BJ45,$D45)+SUMPRODUCT(BK45,$D45)+SUMPRODUCT(BL45,$D45),2)</f>
        <v>#REF!</v>
      </c>
      <c r="BI46" s="715"/>
      <c r="BJ46" s="715"/>
      <c r="BK46" s="715"/>
      <c r="BL46" s="716"/>
      <c r="BM46" s="714" t="e">
        <f>ROUND(SUMPRODUCT(BM45,$D45)+SUMPRODUCT(BN45,$D45)+SUMPRODUCT(BO45,$D45)+SUMPRODUCT(BP45,$D45)+SUMPRODUCT(BQ45,$D45),2)</f>
        <v>#REF!</v>
      </c>
      <c r="BN46" s="715"/>
      <c r="BO46" s="715"/>
      <c r="BP46" s="715"/>
      <c r="BQ46" s="716"/>
      <c r="BR46" s="714" t="e">
        <f>ROUND(SUMPRODUCT(BR45,$D45)+SUMPRODUCT(BS45,$D45)+SUMPRODUCT(BT45,$D45)+SUMPRODUCT(BU45,$D45)+SUMPRODUCT(BV45,$D45),2)</f>
        <v>#REF!</v>
      </c>
      <c r="BS46" s="715"/>
      <c r="BT46" s="715"/>
      <c r="BU46" s="715"/>
      <c r="BV46" s="716"/>
      <c r="BW46" s="714" t="e">
        <f>ROUND(SUMPRODUCT(BW45,$D45)+SUMPRODUCT(BX45,$D45)+SUMPRODUCT(BY45,$D45)+SUMPRODUCT(BZ45,$D45)+SUMPRODUCT(CA45,$D45),2)</f>
        <v>#REF!</v>
      </c>
      <c r="BX46" s="715"/>
      <c r="BY46" s="715"/>
      <c r="BZ46" s="715"/>
      <c r="CA46" s="716"/>
      <c r="CB46" s="714" t="e">
        <f>ROUND(SUMPRODUCT(CB45,$D45)+SUMPRODUCT(CC45,$D45)+SUMPRODUCT(CD45,$D45)+SUMPRODUCT(CE45,$D45)+SUMPRODUCT(CF45,$D45),2)</f>
        <v>#REF!</v>
      </c>
      <c r="CC46" s="715"/>
      <c r="CD46" s="715"/>
      <c r="CE46" s="715"/>
      <c r="CF46" s="716"/>
      <c r="CG46" s="714" t="e">
        <f>ROUND(SUMPRODUCT(CG45,$D45)+SUMPRODUCT(CH45,$D45)+SUMPRODUCT(CI45,$D45)+SUMPRODUCT(CJ45,$D45)+SUMPRODUCT(CK45,$D45),2)</f>
        <v>#REF!</v>
      </c>
      <c r="CH46" s="715"/>
      <c r="CI46" s="715"/>
      <c r="CJ46" s="715"/>
      <c r="CK46" s="716"/>
      <c r="CL46" s="714" t="e">
        <f>ROUND(SUMPRODUCT(CL45,$D45)+SUMPRODUCT(CM45,$D45)+SUMPRODUCT(CN45,$D45)+SUMPRODUCT(CO45,$D45)+SUMPRODUCT(CP45,$D45),2)</f>
        <v>#REF!</v>
      </c>
      <c r="CM46" s="715"/>
      <c r="CN46" s="715"/>
      <c r="CO46" s="715"/>
      <c r="CP46" s="716"/>
      <c r="CQ46" s="38" t="e">
        <f>SUM(E46:CP46)</f>
        <v>#REF!</v>
      </c>
    </row>
    <row r="47" spans="1:95" ht="12" customHeight="1" thickBot="1" x14ac:dyDescent="0.3">
      <c r="A47" s="167"/>
      <c r="B47" s="58"/>
      <c r="C47" s="209"/>
      <c r="D47" s="20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60"/>
      <c r="BM47" s="59"/>
      <c r="BN47" s="59"/>
      <c r="BO47" s="59"/>
      <c r="BP47" s="59"/>
      <c r="BQ47" s="60"/>
      <c r="BR47" s="59"/>
      <c r="BS47" s="59"/>
      <c r="BT47" s="59"/>
      <c r="BU47" s="59"/>
      <c r="BV47" s="60"/>
      <c r="BW47" s="59"/>
      <c r="BX47" s="59"/>
      <c r="BY47" s="59"/>
      <c r="BZ47" s="59"/>
      <c r="CA47" s="60"/>
      <c r="CB47" s="59"/>
      <c r="CC47" s="59"/>
      <c r="CD47" s="59"/>
      <c r="CE47" s="59"/>
      <c r="CF47" s="60"/>
      <c r="CG47" s="59"/>
      <c r="CH47" s="59"/>
      <c r="CI47" s="59"/>
      <c r="CJ47" s="59"/>
      <c r="CK47" s="60"/>
      <c r="CL47" s="59"/>
      <c r="CM47" s="59"/>
      <c r="CN47" s="59"/>
      <c r="CO47" s="59"/>
      <c r="CP47" s="168"/>
    </row>
    <row r="48" spans="1:95" ht="9.75" customHeight="1" thickBot="1" x14ac:dyDescent="0.25">
      <c r="A48" s="688"/>
      <c r="B48" s="689" t="s">
        <v>532</v>
      </c>
      <c r="C48" s="690" t="e">
        <f>SUM(C17:C46)</f>
        <v>#DIV/0!</v>
      </c>
      <c r="D48" s="691" t="e">
        <f>SUM(D17:D46)</f>
        <v>#REF!</v>
      </c>
      <c r="E48" s="675" t="e">
        <f>ROUND(E18+E20+E22+E24+E26+E28+E30+E32+E34+E36+E38+E40+E42+E44+E46,2)</f>
        <v>#REF!</v>
      </c>
      <c r="F48" s="675"/>
      <c r="G48" s="675"/>
      <c r="H48" s="675"/>
      <c r="I48" s="675"/>
      <c r="J48" s="675" t="e">
        <f>ROUND(J18+J20+J22+J24+J26+J28+J30+J32+J34+J36+J38+J40+J42+J44+J46,2)</f>
        <v>#REF!</v>
      </c>
      <c r="K48" s="675"/>
      <c r="L48" s="675"/>
      <c r="M48" s="675"/>
      <c r="N48" s="675"/>
      <c r="O48" s="675" t="e">
        <f>ROUND(O18+O20+O22+O24+O26+O28+O30+O32+O34+O36+O38+O40+O42+O44+O46,2)</f>
        <v>#REF!</v>
      </c>
      <c r="P48" s="675"/>
      <c r="Q48" s="675"/>
      <c r="R48" s="675"/>
      <c r="S48" s="675"/>
      <c r="T48" s="675" t="e">
        <f>ROUND(T18+T20+T22+T24+T26+T28+T30+T32+T34+T36+T38+T40+T42+T44+T46,2)</f>
        <v>#REF!</v>
      </c>
      <c r="U48" s="675"/>
      <c r="V48" s="675"/>
      <c r="W48" s="675"/>
      <c r="X48" s="675"/>
      <c r="Y48" s="675" t="e">
        <f>ROUND(Y18+Y20+Y22+Y24+Y26+Y28+Y30+Y32+Y34+Y36+Y38+Y40+Y42+Y44+Y46,2)</f>
        <v>#REF!</v>
      </c>
      <c r="Z48" s="675"/>
      <c r="AA48" s="675"/>
      <c r="AB48" s="675"/>
      <c r="AC48" s="675"/>
      <c r="AD48" s="675" t="e">
        <f>ROUND(AD18+AD20+AD22+AD24+AD26+AD28+AD30+AD32+AD34+AD36+AD38+AD40+AD42+AD44+AD46,2)</f>
        <v>#REF!</v>
      </c>
      <c r="AE48" s="675"/>
      <c r="AF48" s="675"/>
      <c r="AG48" s="675"/>
      <c r="AH48" s="675"/>
      <c r="AI48" s="675" t="e">
        <f>ROUND(AI18+AI20+AI22+AI24+AI26+AI28+AI30+AI32+AI34+AI36+AI38+AI40+AI42+AI44+AI46,2)</f>
        <v>#REF!</v>
      </c>
      <c r="AJ48" s="675"/>
      <c r="AK48" s="675"/>
      <c r="AL48" s="675"/>
      <c r="AM48" s="675"/>
      <c r="AN48" s="675" t="e">
        <f>ROUND(AN18+AN20+AN22+AN24+AN26+AN28+AN30+AN32+AN34+AN36+AN38+AN40+AN42+AN44+AN46,2)</f>
        <v>#REF!</v>
      </c>
      <c r="AO48" s="675"/>
      <c r="AP48" s="675"/>
      <c r="AQ48" s="675"/>
      <c r="AR48" s="675"/>
      <c r="AS48" s="675" t="e">
        <f>ROUND(AS18+AS20+AS22+AS24+AS26+AS28+AS30+AS32+AS34+AS36+AS38+AS40+AS42+AS44+AS46,2)</f>
        <v>#REF!</v>
      </c>
      <c r="AT48" s="675"/>
      <c r="AU48" s="675"/>
      <c r="AV48" s="675"/>
      <c r="AW48" s="675"/>
      <c r="AX48" s="675" t="e">
        <f>ROUND(AX18+AX20+AX22+AX24+AX26+AX28+AX30+AX32+AX34+AX36+AX38+AX40+AX42+AX44+AX46,2)</f>
        <v>#REF!</v>
      </c>
      <c r="AY48" s="675"/>
      <c r="AZ48" s="675"/>
      <c r="BA48" s="675"/>
      <c r="BB48" s="675"/>
      <c r="BC48" s="675" t="e">
        <f>ROUND(BC18+BC20+BC22+BC24+BC26+BC28+BC30+BC32+BC34+BC36+BC38+BC40+BC42+BC44+BC46,2)</f>
        <v>#REF!</v>
      </c>
      <c r="BD48" s="675"/>
      <c r="BE48" s="675"/>
      <c r="BF48" s="675"/>
      <c r="BG48" s="675"/>
      <c r="BH48" s="675" t="e">
        <f>ROUND(BH18+BH20+BH22+BH24+BH26+BH28+BH30+BH32+BH34+BH36+BH38+BH40+BH42+BH44+BH46,2)</f>
        <v>#REF!</v>
      </c>
      <c r="BI48" s="675"/>
      <c r="BJ48" s="675"/>
      <c r="BK48" s="675"/>
      <c r="BL48" s="675"/>
      <c r="BM48" s="675" t="e">
        <f>ROUND(BM18+BM20+BM22+BM24+BM26+BM28+BM30+BM32+BM34+BM36+BM38+BM40+BM42+BM44+BM46,2)</f>
        <v>#REF!</v>
      </c>
      <c r="BN48" s="675"/>
      <c r="BO48" s="675"/>
      <c r="BP48" s="675"/>
      <c r="BQ48" s="675"/>
      <c r="BR48" s="675" t="e">
        <f>ROUND(BR18+BR20+BR22+BR24+BR26+BR28+BR30+BR32+BR34+BR36+BR38+BR40+BR42+BR44+BR46,2)</f>
        <v>#REF!</v>
      </c>
      <c r="BS48" s="675"/>
      <c r="BT48" s="675"/>
      <c r="BU48" s="675"/>
      <c r="BV48" s="675"/>
      <c r="BW48" s="675" t="e">
        <f>ROUND(BW18+BW20+BW22+BW24+BW26+BW28+BW30+BW32+BW34+BW36+BW38+BW40+BW42+BW44+BW46,2)</f>
        <v>#REF!</v>
      </c>
      <c r="BX48" s="675"/>
      <c r="BY48" s="675"/>
      <c r="BZ48" s="675"/>
      <c r="CA48" s="675"/>
      <c r="CB48" s="675" t="e">
        <f>ROUND(CB18+CB20+CB22+CB24+CB26+CB28+CB30+CB32+CB34+CB36+CB38+CB40+CB42+CB44+CB46,2)</f>
        <v>#REF!</v>
      </c>
      <c r="CC48" s="675"/>
      <c r="CD48" s="675"/>
      <c r="CE48" s="675"/>
      <c r="CF48" s="675"/>
      <c r="CG48" s="675" t="e">
        <f>ROUND(CG18+CG20+CG22+CG24+CG26+CG28+CG30+CG32+CG34+CG36+CG38+CG40+CG42+CG44+CG46,2)</f>
        <v>#REF!</v>
      </c>
      <c r="CH48" s="675"/>
      <c r="CI48" s="675"/>
      <c r="CJ48" s="675"/>
      <c r="CK48" s="675"/>
      <c r="CL48" s="675" t="e">
        <f>ROUND(CL18+CL20+CL22+CL24+CL26+CL28+CL30+CL32+CL34+CL36+CL38+CL40+CL42+CL44+CL46,2)</f>
        <v>#REF!</v>
      </c>
      <c r="CM48" s="675"/>
      <c r="CN48" s="675"/>
      <c r="CO48" s="675"/>
      <c r="CP48" s="675"/>
    </row>
    <row r="49" spans="1:94" ht="9.75" customHeight="1" thickBot="1" x14ac:dyDescent="0.25">
      <c r="A49" s="688"/>
      <c r="B49" s="689"/>
      <c r="C49" s="690"/>
      <c r="D49" s="691"/>
      <c r="E49" s="675"/>
      <c r="F49" s="675"/>
      <c r="G49" s="675"/>
      <c r="H49" s="675"/>
      <c r="I49" s="675"/>
      <c r="J49" s="675"/>
      <c r="K49" s="675"/>
      <c r="L49" s="675"/>
      <c r="M49" s="675"/>
      <c r="N49" s="675"/>
      <c r="O49" s="675"/>
      <c r="P49" s="675"/>
      <c r="Q49" s="675"/>
      <c r="R49" s="675"/>
      <c r="S49" s="675"/>
      <c r="T49" s="675"/>
      <c r="U49" s="675"/>
      <c r="V49" s="675"/>
      <c r="W49" s="675"/>
      <c r="X49" s="675"/>
      <c r="Y49" s="675"/>
      <c r="Z49" s="675"/>
      <c r="AA49" s="675"/>
      <c r="AB49" s="675"/>
      <c r="AC49" s="675"/>
      <c r="AD49" s="675"/>
      <c r="AE49" s="675"/>
      <c r="AF49" s="675"/>
      <c r="AG49" s="675"/>
      <c r="AH49" s="675"/>
      <c r="AI49" s="675"/>
      <c r="AJ49" s="675"/>
      <c r="AK49" s="675"/>
      <c r="AL49" s="675"/>
      <c r="AM49" s="675"/>
      <c r="AN49" s="675"/>
      <c r="AO49" s="675"/>
      <c r="AP49" s="675"/>
      <c r="AQ49" s="675"/>
      <c r="AR49" s="675"/>
      <c r="AS49" s="675"/>
      <c r="AT49" s="675"/>
      <c r="AU49" s="675"/>
      <c r="AV49" s="675"/>
      <c r="AW49" s="675"/>
      <c r="AX49" s="675"/>
      <c r="AY49" s="675"/>
      <c r="AZ49" s="675"/>
      <c r="BA49" s="675"/>
      <c r="BB49" s="675"/>
      <c r="BC49" s="675"/>
      <c r="BD49" s="675"/>
      <c r="BE49" s="675"/>
      <c r="BF49" s="675"/>
      <c r="BG49" s="675"/>
      <c r="BH49" s="675"/>
      <c r="BI49" s="675"/>
      <c r="BJ49" s="675"/>
      <c r="BK49" s="675"/>
      <c r="BL49" s="675"/>
      <c r="BM49" s="675"/>
      <c r="BN49" s="675"/>
      <c r="BO49" s="675"/>
      <c r="BP49" s="675"/>
      <c r="BQ49" s="675"/>
      <c r="BR49" s="675"/>
      <c r="BS49" s="675"/>
      <c r="BT49" s="675"/>
      <c r="BU49" s="675"/>
      <c r="BV49" s="675"/>
      <c r="BW49" s="675"/>
      <c r="BX49" s="675"/>
      <c r="BY49" s="675"/>
      <c r="BZ49" s="675"/>
      <c r="CA49" s="675"/>
      <c r="CB49" s="675"/>
      <c r="CC49" s="675"/>
      <c r="CD49" s="675"/>
      <c r="CE49" s="675"/>
      <c r="CF49" s="675"/>
      <c r="CG49" s="675"/>
      <c r="CH49" s="675"/>
      <c r="CI49" s="675"/>
      <c r="CJ49" s="675"/>
      <c r="CK49" s="675"/>
      <c r="CL49" s="675"/>
      <c r="CM49" s="675"/>
      <c r="CN49" s="675"/>
      <c r="CO49" s="675"/>
      <c r="CP49" s="675"/>
    </row>
    <row r="50" spans="1:94" ht="9.75" customHeight="1" thickBot="1" x14ac:dyDescent="0.25">
      <c r="A50" s="688"/>
      <c r="B50" s="689"/>
      <c r="C50" s="690"/>
      <c r="D50" s="691"/>
      <c r="E50" s="675"/>
      <c r="F50" s="675"/>
      <c r="G50" s="675"/>
      <c r="H50" s="675"/>
      <c r="I50" s="675"/>
      <c r="J50" s="675"/>
      <c r="K50" s="675"/>
      <c r="L50" s="675"/>
      <c r="M50" s="675"/>
      <c r="N50" s="675"/>
      <c r="O50" s="675"/>
      <c r="P50" s="675"/>
      <c r="Q50" s="675"/>
      <c r="R50" s="675"/>
      <c r="S50" s="675"/>
      <c r="T50" s="675"/>
      <c r="U50" s="675"/>
      <c r="V50" s="675"/>
      <c r="W50" s="675"/>
      <c r="X50" s="675"/>
      <c r="Y50" s="675"/>
      <c r="Z50" s="675"/>
      <c r="AA50" s="675"/>
      <c r="AB50" s="675"/>
      <c r="AC50" s="675"/>
      <c r="AD50" s="675"/>
      <c r="AE50" s="675"/>
      <c r="AF50" s="675"/>
      <c r="AG50" s="675"/>
      <c r="AH50" s="675"/>
      <c r="AI50" s="675"/>
      <c r="AJ50" s="675"/>
      <c r="AK50" s="675"/>
      <c r="AL50" s="675"/>
      <c r="AM50" s="675"/>
      <c r="AN50" s="675"/>
      <c r="AO50" s="675"/>
      <c r="AP50" s="675"/>
      <c r="AQ50" s="675"/>
      <c r="AR50" s="675"/>
      <c r="AS50" s="675"/>
      <c r="AT50" s="675"/>
      <c r="AU50" s="675"/>
      <c r="AV50" s="675"/>
      <c r="AW50" s="675"/>
      <c r="AX50" s="675"/>
      <c r="AY50" s="675"/>
      <c r="AZ50" s="675"/>
      <c r="BA50" s="675"/>
      <c r="BB50" s="675"/>
      <c r="BC50" s="675"/>
      <c r="BD50" s="675"/>
      <c r="BE50" s="675"/>
      <c r="BF50" s="675"/>
      <c r="BG50" s="675"/>
      <c r="BH50" s="675"/>
      <c r="BI50" s="675"/>
      <c r="BJ50" s="675"/>
      <c r="BK50" s="675"/>
      <c r="BL50" s="675"/>
      <c r="BM50" s="675"/>
      <c r="BN50" s="675"/>
      <c r="BO50" s="675"/>
      <c r="BP50" s="675"/>
      <c r="BQ50" s="675"/>
      <c r="BR50" s="675"/>
      <c r="BS50" s="675"/>
      <c r="BT50" s="675"/>
      <c r="BU50" s="675"/>
      <c r="BV50" s="675"/>
      <c r="BW50" s="675"/>
      <c r="BX50" s="675"/>
      <c r="BY50" s="675"/>
      <c r="BZ50" s="675"/>
      <c r="CA50" s="675"/>
      <c r="CB50" s="675"/>
      <c r="CC50" s="675"/>
      <c r="CD50" s="675"/>
      <c r="CE50" s="675"/>
      <c r="CF50" s="675"/>
      <c r="CG50" s="675"/>
      <c r="CH50" s="675"/>
      <c r="CI50" s="675"/>
      <c r="CJ50" s="675"/>
      <c r="CK50" s="675"/>
      <c r="CL50" s="675"/>
      <c r="CM50" s="675"/>
      <c r="CN50" s="675"/>
      <c r="CO50" s="675"/>
      <c r="CP50" s="675"/>
    </row>
    <row r="51" spans="1:94" ht="13.5" customHeight="1" thickBot="1" x14ac:dyDescent="0.25">
      <c r="A51" s="676"/>
      <c r="B51" s="678" t="s">
        <v>533</v>
      </c>
      <c r="C51" s="680" t="e">
        <f>D51/D48</f>
        <v>#REF!</v>
      </c>
      <c r="D51" s="721" t="e">
        <f>SUM(E48:CP50)</f>
        <v>#REF!</v>
      </c>
      <c r="E51" s="684" t="e">
        <f>E48</f>
        <v>#REF!</v>
      </c>
      <c r="F51" s="684"/>
      <c r="G51" s="684"/>
      <c r="H51" s="684"/>
      <c r="I51" s="684"/>
      <c r="J51" s="719" t="e">
        <f>J48+E51</f>
        <v>#REF!</v>
      </c>
      <c r="K51" s="719"/>
      <c r="L51" s="719"/>
      <c r="M51" s="719"/>
      <c r="N51" s="719"/>
      <c r="O51" s="719" t="e">
        <f>O48+J51</f>
        <v>#REF!</v>
      </c>
      <c r="P51" s="719"/>
      <c r="Q51" s="719"/>
      <c r="R51" s="719"/>
      <c r="S51" s="719"/>
      <c r="T51" s="719" t="e">
        <f>T48+O51</f>
        <v>#REF!</v>
      </c>
      <c r="U51" s="719"/>
      <c r="V51" s="719"/>
      <c r="W51" s="719"/>
      <c r="X51" s="719"/>
      <c r="Y51" s="719" t="e">
        <f>Y48+T51</f>
        <v>#REF!</v>
      </c>
      <c r="Z51" s="719"/>
      <c r="AA51" s="719"/>
      <c r="AB51" s="719"/>
      <c r="AC51" s="719"/>
      <c r="AD51" s="719" t="e">
        <f>AD48+Y51</f>
        <v>#REF!</v>
      </c>
      <c r="AE51" s="719"/>
      <c r="AF51" s="719"/>
      <c r="AG51" s="719"/>
      <c r="AH51" s="719"/>
      <c r="AI51" s="719" t="e">
        <f>AI48+AD51</f>
        <v>#REF!</v>
      </c>
      <c r="AJ51" s="719"/>
      <c r="AK51" s="719"/>
      <c r="AL51" s="719"/>
      <c r="AM51" s="719"/>
      <c r="AN51" s="719" t="e">
        <f>AN48+AI51</f>
        <v>#REF!</v>
      </c>
      <c r="AO51" s="719"/>
      <c r="AP51" s="719"/>
      <c r="AQ51" s="719"/>
      <c r="AR51" s="719"/>
      <c r="AS51" s="719" t="e">
        <f>AS48+AN51</f>
        <v>#REF!</v>
      </c>
      <c r="AT51" s="719"/>
      <c r="AU51" s="719"/>
      <c r="AV51" s="719"/>
      <c r="AW51" s="719"/>
      <c r="AX51" s="719" t="e">
        <f>AX48+AS51</f>
        <v>#REF!</v>
      </c>
      <c r="AY51" s="719"/>
      <c r="AZ51" s="719"/>
      <c r="BA51" s="719"/>
      <c r="BB51" s="719"/>
      <c r="BC51" s="719" t="e">
        <f>BC48+AX51</f>
        <v>#REF!</v>
      </c>
      <c r="BD51" s="719"/>
      <c r="BE51" s="719"/>
      <c r="BF51" s="719"/>
      <c r="BG51" s="719"/>
      <c r="BH51" s="719" t="e">
        <f>BH48+BC51</f>
        <v>#REF!</v>
      </c>
      <c r="BI51" s="719"/>
      <c r="BJ51" s="719"/>
      <c r="BK51" s="719"/>
      <c r="BL51" s="719"/>
      <c r="BM51" s="719" t="e">
        <f>BM48+BH51</f>
        <v>#REF!</v>
      </c>
      <c r="BN51" s="719"/>
      <c r="BO51" s="719"/>
      <c r="BP51" s="719"/>
      <c r="BQ51" s="719"/>
      <c r="BR51" s="719" t="e">
        <f>BR48+BM51</f>
        <v>#REF!</v>
      </c>
      <c r="BS51" s="719"/>
      <c r="BT51" s="719"/>
      <c r="BU51" s="719"/>
      <c r="BV51" s="719"/>
      <c r="BW51" s="719" t="e">
        <f>BW48+BR51</f>
        <v>#REF!</v>
      </c>
      <c r="BX51" s="719"/>
      <c r="BY51" s="719"/>
      <c r="BZ51" s="719"/>
      <c r="CA51" s="719"/>
      <c r="CB51" s="719" t="e">
        <f>CB48+BW51</f>
        <v>#REF!</v>
      </c>
      <c r="CC51" s="719"/>
      <c r="CD51" s="719"/>
      <c r="CE51" s="719"/>
      <c r="CF51" s="719"/>
      <c r="CG51" s="719" t="e">
        <f>CG48+CB51</f>
        <v>#REF!</v>
      </c>
      <c r="CH51" s="719"/>
      <c r="CI51" s="719"/>
      <c r="CJ51" s="719"/>
      <c r="CK51" s="719"/>
      <c r="CL51" s="719" t="e">
        <f>CL48+CG51</f>
        <v>#REF!</v>
      </c>
      <c r="CM51" s="719"/>
      <c r="CN51" s="719"/>
      <c r="CO51" s="719"/>
      <c r="CP51" s="719"/>
    </row>
    <row r="52" spans="1:94" ht="13.5" customHeight="1" thickBot="1" x14ac:dyDescent="0.25">
      <c r="A52" s="676"/>
      <c r="B52" s="678"/>
      <c r="C52" s="680"/>
      <c r="D52" s="721"/>
      <c r="E52" s="684"/>
      <c r="F52" s="684"/>
      <c r="G52" s="684"/>
      <c r="H52" s="684"/>
      <c r="I52" s="684"/>
      <c r="J52" s="719"/>
      <c r="K52" s="719"/>
      <c r="L52" s="719"/>
      <c r="M52" s="719"/>
      <c r="N52" s="719"/>
      <c r="O52" s="719"/>
      <c r="P52" s="719"/>
      <c r="Q52" s="719"/>
      <c r="R52" s="719"/>
      <c r="S52" s="719"/>
      <c r="T52" s="719"/>
      <c r="U52" s="719"/>
      <c r="V52" s="719"/>
      <c r="W52" s="719"/>
      <c r="X52" s="719"/>
      <c r="Y52" s="719"/>
      <c r="Z52" s="719"/>
      <c r="AA52" s="719"/>
      <c r="AB52" s="719"/>
      <c r="AC52" s="719"/>
      <c r="AD52" s="719"/>
      <c r="AE52" s="719"/>
      <c r="AF52" s="719"/>
      <c r="AG52" s="719"/>
      <c r="AH52" s="719"/>
      <c r="AI52" s="719"/>
      <c r="AJ52" s="719"/>
      <c r="AK52" s="719"/>
      <c r="AL52" s="719"/>
      <c r="AM52" s="719"/>
      <c r="AN52" s="719"/>
      <c r="AO52" s="719"/>
      <c r="AP52" s="719"/>
      <c r="AQ52" s="719"/>
      <c r="AR52" s="719"/>
      <c r="AS52" s="719"/>
      <c r="AT52" s="719"/>
      <c r="AU52" s="719"/>
      <c r="AV52" s="719"/>
      <c r="AW52" s="719"/>
      <c r="AX52" s="719"/>
      <c r="AY52" s="719"/>
      <c r="AZ52" s="719"/>
      <c r="BA52" s="719"/>
      <c r="BB52" s="719"/>
      <c r="BC52" s="719"/>
      <c r="BD52" s="719"/>
      <c r="BE52" s="719"/>
      <c r="BF52" s="719"/>
      <c r="BG52" s="719"/>
      <c r="BH52" s="719"/>
      <c r="BI52" s="719"/>
      <c r="BJ52" s="719"/>
      <c r="BK52" s="719"/>
      <c r="BL52" s="719"/>
      <c r="BM52" s="719"/>
      <c r="BN52" s="719"/>
      <c r="BO52" s="719"/>
      <c r="BP52" s="719"/>
      <c r="BQ52" s="719"/>
      <c r="BR52" s="719"/>
      <c r="BS52" s="719"/>
      <c r="BT52" s="719"/>
      <c r="BU52" s="719"/>
      <c r="BV52" s="719"/>
      <c r="BW52" s="719"/>
      <c r="BX52" s="719"/>
      <c r="BY52" s="719"/>
      <c r="BZ52" s="719"/>
      <c r="CA52" s="719"/>
      <c r="CB52" s="719"/>
      <c r="CC52" s="719"/>
      <c r="CD52" s="719"/>
      <c r="CE52" s="719"/>
      <c r="CF52" s="719"/>
      <c r="CG52" s="719"/>
      <c r="CH52" s="719"/>
      <c r="CI52" s="719"/>
      <c r="CJ52" s="719"/>
      <c r="CK52" s="719"/>
      <c r="CL52" s="719"/>
      <c r="CM52" s="719"/>
      <c r="CN52" s="719"/>
      <c r="CO52" s="719"/>
      <c r="CP52" s="719"/>
    </row>
    <row r="53" spans="1:94" ht="13.5" customHeight="1" thickBot="1" x14ac:dyDescent="0.25">
      <c r="A53" s="677"/>
      <c r="B53" s="679"/>
      <c r="C53" s="681"/>
      <c r="D53" s="722"/>
      <c r="E53" s="685"/>
      <c r="F53" s="685"/>
      <c r="G53" s="685"/>
      <c r="H53" s="685"/>
      <c r="I53" s="685"/>
      <c r="J53" s="720"/>
      <c r="K53" s="720"/>
      <c r="L53" s="720"/>
      <c r="M53" s="720"/>
      <c r="N53" s="720"/>
      <c r="O53" s="720"/>
      <c r="P53" s="720"/>
      <c r="Q53" s="720"/>
      <c r="R53" s="720"/>
      <c r="S53" s="720"/>
      <c r="T53" s="720"/>
      <c r="U53" s="720"/>
      <c r="V53" s="720"/>
      <c r="W53" s="720"/>
      <c r="X53" s="720"/>
      <c r="Y53" s="720"/>
      <c r="Z53" s="720"/>
      <c r="AA53" s="720"/>
      <c r="AB53" s="720"/>
      <c r="AC53" s="720"/>
      <c r="AD53" s="720"/>
      <c r="AE53" s="720"/>
      <c r="AF53" s="720"/>
      <c r="AG53" s="720"/>
      <c r="AH53" s="720"/>
      <c r="AI53" s="720"/>
      <c r="AJ53" s="720"/>
      <c r="AK53" s="720"/>
      <c r="AL53" s="720"/>
      <c r="AM53" s="720"/>
      <c r="AN53" s="720"/>
      <c r="AO53" s="720"/>
      <c r="AP53" s="720"/>
      <c r="AQ53" s="720"/>
      <c r="AR53" s="720"/>
      <c r="AS53" s="720"/>
      <c r="AT53" s="720"/>
      <c r="AU53" s="720"/>
      <c r="AV53" s="720"/>
      <c r="AW53" s="720"/>
      <c r="AX53" s="720"/>
      <c r="AY53" s="720"/>
      <c r="AZ53" s="720"/>
      <c r="BA53" s="720"/>
      <c r="BB53" s="720"/>
      <c r="BC53" s="720"/>
      <c r="BD53" s="720"/>
      <c r="BE53" s="720"/>
      <c r="BF53" s="720"/>
      <c r="BG53" s="720"/>
      <c r="BH53" s="720"/>
      <c r="BI53" s="720"/>
      <c r="BJ53" s="720"/>
      <c r="BK53" s="720"/>
      <c r="BL53" s="720"/>
      <c r="BM53" s="720"/>
      <c r="BN53" s="720"/>
      <c r="BO53" s="720"/>
      <c r="BP53" s="720"/>
      <c r="BQ53" s="720"/>
      <c r="BR53" s="720"/>
      <c r="BS53" s="720"/>
      <c r="BT53" s="720"/>
      <c r="BU53" s="720"/>
      <c r="BV53" s="720"/>
      <c r="BW53" s="720"/>
      <c r="BX53" s="720"/>
      <c r="BY53" s="720"/>
      <c r="BZ53" s="720"/>
      <c r="CA53" s="720"/>
      <c r="CB53" s="720"/>
      <c r="CC53" s="720"/>
      <c r="CD53" s="720"/>
      <c r="CE53" s="720"/>
      <c r="CF53" s="720"/>
      <c r="CG53" s="720"/>
      <c r="CH53" s="720"/>
      <c r="CI53" s="720"/>
      <c r="CJ53" s="720"/>
      <c r="CK53" s="720"/>
      <c r="CL53" s="720"/>
      <c r="CM53" s="720"/>
      <c r="CN53" s="720"/>
      <c r="CO53" s="720"/>
      <c r="CP53" s="720"/>
    </row>
    <row r="54" spans="1:94" x14ac:dyDescent="0.2">
      <c r="A54" s="2"/>
      <c r="B54" s="2"/>
      <c r="C54" s="2"/>
      <c r="D54" s="2"/>
      <c r="E54" s="2"/>
      <c r="F54" s="2"/>
      <c r="G54" s="2"/>
      <c r="H54" s="2"/>
      <c r="I54" s="2"/>
      <c r="AN54" s="723"/>
      <c r="AO54" s="723"/>
      <c r="AP54" s="723"/>
      <c r="AQ54" s="723"/>
      <c r="AR54" s="723"/>
    </row>
    <row r="55" spans="1:94" x14ac:dyDescent="0.2">
      <c r="A55" s="2">
        <f>Orçamento!$H$68</f>
        <v>0</v>
      </c>
      <c r="B55" s="2"/>
      <c r="C55" s="2"/>
      <c r="D55" s="2"/>
      <c r="E55" s="2"/>
      <c r="F55" s="2"/>
      <c r="G55" s="2"/>
      <c r="H55" s="2"/>
      <c r="I55" s="2"/>
      <c r="AN55" s="718"/>
      <c r="AO55" s="718"/>
      <c r="AP55" s="718"/>
      <c r="AQ55" s="718"/>
      <c r="AR55" s="718"/>
    </row>
    <row r="56" spans="1:94" x14ac:dyDescent="0.2">
      <c r="D56" s="210"/>
      <c r="K56" s="37"/>
      <c r="L56" s="37"/>
      <c r="N56" s="37"/>
      <c r="AN56" s="718"/>
      <c r="AO56" s="718"/>
      <c r="AP56" s="718"/>
    </row>
    <row r="57" spans="1:94" x14ac:dyDescent="0.2">
      <c r="B57" s="61"/>
      <c r="L57" s="37"/>
      <c r="AN57" s="718"/>
      <c r="AO57" s="718"/>
      <c r="AP57" s="718"/>
    </row>
    <row r="58" spans="1:94" x14ac:dyDescent="0.2">
      <c r="B58" s="61"/>
      <c r="L58" s="37"/>
    </row>
    <row r="59" spans="1:94" ht="12.75" customHeight="1" x14ac:dyDescent="0.2">
      <c r="B59" s="17" t="s">
        <v>526</v>
      </c>
      <c r="C59" s="729" t="s">
        <v>526</v>
      </c>
      <c r="D59" s="729"/>
      <c r="E59" s="15"/>
      <c r="F59" s="15"/>
      <c r="L59" s="37"/>
    </row>
    <row r="60" spans="1:94" ht="18" x14ac:dyDescent="0.25">
      <c r="B60" s="36">
        <f>Orçamento!D72</f>
        <v>0</v>
      </c>
      <c r="C60" s="730">
        <f>Orçamento!G72</f>
        <v>0</v>
      </c>
      <c r="D60" s="730"/>
      <c r="E60" s="156"/>
      <c r="F60" s="156"/>
      <c r="G60" s="62"/>
      <c r="H60" s="62"/>
      <c r="I60" s="62"/>
      <c r="L60" s="148"/>
      <c r="M60" s="148"/>
      <c r="N60" s="149"/>
      <c r="O60" s="148"/>
    </row>
    <row r="61" spans="1:94" ht="12.75" customHeight="1" x14ac:dyDescent="0.25">
      <c r="B61" s="35">
        <f>Orçamento!D73</f>
        <v>0</v>
      </c>
      <c r="C61" s="726">
        <f>Orçamento!G73</f>
        <v>0</v>
      </c>
      <c r="D61" s="726"/>
      <c r="E61" s="61"/>
      <c r="F61" s="61"/>
      <c r="G61" s="62"/>
      <c r="H61" s="62"/>
      <c r="I61" s="62"/>
      <c r="L61" s="148"/>
      <c r="M61" s="148"/>
      <c r="N61" s="149"/>
      <c r="O61" s="148"/>
    </row>
    <row r="62" spans="1:94" ht="12.75" customHeight="1" x14ac:dyDescent="0.25">
      <c r="B62" s="35"/>
      <c r="C62" s="726">
        <f>Orçamento!G74</f>
        <v>0</v>
      </c>
      <c r="D62" s="726"/>
      <c r="E62" s="38"/>
      <c r="F62" s="38"/>
      <c r="G62" s="62"/>
      <c r="L62" s="148"/>
      <c r="M62" s="148"/>
      <c r="N62" s="149"/>
      <c r="O62" s="148"/>
    </row>
    <row r="63" spans="1:94" x14ac:dyDescent="0.2">
      <c r="B63" s="1"/>
      <c r="C63" s="727">
        <f>Orçamento!G75</f>
        <v>0</v>
      </c>
      <c r="D63" s="727"/>
      <c r="E63" s="38"/>
      <c r="F63" s="38"/>
      <c r="L63" s="148"/>
      <c r="M63" s="148"/>
      <c r="N63" s="149"/>
      <c r="O63" s="148"/>
    </row>
  </sheetData>
  <sheetProtection selectLockedCells="1" selectUnlockedCells="1"/>
  <customSheetViews>
    <customSheetView guid="{B535EED3-096A-4559-AE37-6359A35C71B4}" scale="70" showPageBreaks="1" printArea="1" hiddenColumns="1" view="pageBreakPreview" topLeftCell="A7">
      <pane xSplit="23" ySplit="11" topLeftCell="CC18" activePane="bottomRight" state="frozen"/>
      <selection pane="bottomRight" activeCell="CV19" sqref="CV19"/>
      <colBreaks count="6" manualBreakCount="6">
        <brk id="34" max="50" man="1"/>
        <brk id="44" max="50" man="1"/>
        <brk id="54" max="50" man="1"/>
        <brk id="64" max="50" man="1"/>
        <brk id="74" max="50" man="1"/>
        <brk id="84" max="50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56" firstPageNumber="0" fitToWidth="7" orientation="landscape" verticalDpi="300"/>
      <headerFooter alignWithMargins="0"/>
    </customSheetView>
    <customSheetView guid="{3B8348FD-7A00-44FD-ACF5-E6A19592872E}" scale="55" showPageBreaks="1" printArea="1" hiddenColumns="1" view="pageBreakPreview">
      <selection activeCell="CL38" sqref="CL38:CP40"/>
      <colBreaks count="6" manualBreakCount="6">
        <brk id="34" max="50" man="1"/>
        <brk id="44" max="50" man="1"/>
        <brk id="54" max="50" man="1"/>
        <brk id="64" max="50" man="1"/>
        <brk id="74" max="50" man="1"/>
        <brk id="84" max="50" man="1"/>
      </colBreaks>
      <pageMargins left="0.39370078740157483" right="0.39370078740157483" top="0.78740157480314965" bottom="0.39370078740157483" header="0.51181102362204722" footer="0.51181102362204722"/>
      <printOptions horizontalCentered="1"/>
      <pageSetup paperSize="9" scale="62" firstPageNumber="0" fitToWidth="8" orientation="landscape" horizontalDpi="300" verticalDpi="300"/>
      <headerFooter alignWithMargins="0">
        <oddFooter>&amp;RPágina &amp;P / &amp;N</oddFooter>
      </headerFooter>
    </customSheetView>
  </customSheetViews>
  <mergeCells count="461">
    <mergeCell ref="C61:D61"/>
    <mergeCell ref="C62:D62"/>
    <mergeCell ref="C63:D63"/>
    <mergeCell ref="CL14:CP14"/>
    <mergeCell ref="CL48:CP50"/>
    <mergeCell ref="CL51:CP53"/>
    <mergeCell ref="CB14:CF14"/>
    <mergeCell ref="CB48:CF50"/>
    <mergeCell ref="AN56:AP56"/>
    <mergeCell ref="C59:D59"/>
    <mergeCell ref="C60:D60"/>
    <mergeCell ref="AN57:AP57"/>
    <mergeCell ref="AS14:AW14"/>
    <mergeCell ref="BH14:BL14"/>
    <mergeCell ref="BC48:BG50"/>
    <mergeCell ref="T14:X14"/>
    <mergeCell ref="BC51:BG53"/>
    <mergeCell ref="BH51:BL53"/>
    <mergeCell ref="J51:N53"/>
    <mergeCell ref="C51:C53"/>
    <mergeCell ref="CB51:CF53"/>
    <mergeCell ref="CG14:CK14"/>
    <mergeCell ref="CG48:CK50"/>
    <mergeCell ref="CG51:CK53"/>
    <mergeCell ref="BM51:BQ53"/>
    <mergeCell ref="BR14:BV14"/>
    <mergeCell ref="BR48:BV50"/>
    <mergeCell ref="BR51:BV53"/>
    <mergeCell ref="BW14:CA14"/>
    <mergeCell ref="BW48:CA50"/>
    <mergeCell ref="BW51:CA53"/>
    <mergeCell ref="BM14:BQ14"/>
    <mergeCell ref="BM48:BQ50"/>
    <mergeCell ref="BM44:BQ44"/>
    <mergeCell ref="BM46:BQ46"/>
    <mergeCell ref="BR42:BV42"/>
    <mergeCell ref="BR44:BV44"/>
    <mergeCell ref="BR46:BV46"/>
    <mergeCell ref="BW18:CA18"/>
    <mergeCell ref="BW20:CA20"/>
    <mergeCell ref="BW22:CA22"/>
    <mergeCell ref="BW24:CA24"/>
    <mergeCell ref="BW26:CA26"/>
    <mergeCell ref="BW28:CA28"/>
    <mergeCell ref="BW30:CA30"/>
    <mergeCell ref="BR30:BV30"/>
    <mergeCell ref="BR32:BV32"/>
    <mergeCell ref="BR34:BV34"/>
    <mergeCell ref="E9:G9"/>
    <mergeCell ref="H9:J9"/>
    <mergeCell ref="Y48:AC50"/>
    <mergeCell ref="E11:G11"/>
    <mergeCell ref="H11:J11"/>
    <mergeCell ref="AN14:AR14"/>
    <mergeCell ref="BC14:BG14"/>
    <mergeCell ref="BH48:BL50"/>
    <mergeCell ref="AI48:AM50"/>
    <mergeCell ref="AN48:AR50"/>
    <mergeCell ref="O26:S26"/>
    <mergeCell ref="O28:S28"/>
    <mergeCell ref="O30:S30"/>
    <mergeCell ref="O32:S32"/>
    <mergeCell ref="O34:S34"/>
    <mergeCell ref="J34:N34"/>
    <mergeCell ref="J36:N36"/>
    <mergeCell ref="J38:N38"/>
    <mergeCell ref="J40:N40"/>
    <mergeCell ref="J42:N42"/>
    <mergeCell ref="J44:N44"/>
    <mergeCell ref="O44:S44"/>
    <mergeCell ref="O46:S46"/>
    <mergeCell ref="T18:X18"/>
    <mergeCell ref="A48:A50"/>
    <mergeCell ref="B48:B50"/>
    <mergeCell ref="B7:D7"/>
    <mergeCell ref="Y14:AC14"/>
    <mergeCell ref="AD14:AH14"/>
    <mergeCell ref="AI14:AM14"/>
    <mergeCell ref="O14:S14"/>
    <mergeCell ref="J48:N50"/>
    <mergeCell ref="C48:C50"/>
    <mergeCell ref="D48:D50"/>
    <mergeCell ref="E48:I50"/>
    <mergeCell ref="E18:I18"/>
    <mergeCell ref="E42:I42"/>
    <mergeCell ref="E20:I20"/>
    <mergeCell ref="E22:I22"/>
    <mergeCell ref="E24:I24"/>
    <mergeCell ref="E26:I26"/>
    <mergeCell ref="E28:I28"/>
    <mergeCell ref="E30:I30"/>
    <mergeCell ref="J46:N46"/>
    <mergeCell ref="O18:S18"/>
    <mergeCell ref="O20:S20"/>
    <mergeCell ref="O22:S22"/>
    <mergeCell ref="O24:S24"/>
    <mergeCell ref="D51:D53"/>
    <mergeCell ref="AS48:AW50"/>
    <mergeCell ref="AX48:BB50"/>
    <mergeCell ref="AN54:AR54"/>
    <mergeCell ref="AX51:BB53"/>
    <mergeCell ref="T51:X53"/>
    <mergeCell ref="Y51:AC53"/>
    <mergeCell ref="AD51:AH53"/>
    <mergeCell ref="A1:D1"/>
    <mergeCell ref="A2:D2"/>
    <mergeCell ref="A4:D4"/>
    <mergeCell ref="A51:A53"/>
    <mergeCell ref="B51:B53"/>
    <mergeCell ref="AI51:AM53"/>
    <mergeCell ref="E7:G7"/>
    <mergeCell ref="E51:I53"/>
    <mergeCell ref="AD48:AH50"/>
    <mergeCell ref="O51:S53"/>
    <mergeCell ref="A14:A15"/>
    <mergeCell ref="B14:B15"/>
    <mergeCell ref="E14:I14"/>
    <mergeCell ref="J14:N14"/>
    <mergeCell ref="AX14:BB14"/>
    <mergeCell ref="E40:I40"/>
    <mergeCell ref="AN55:AR55"/>
    <mergeCell ref="AN51:AR53"/>
    <mergeCell ref="AS51:AW53"/>
    <mergeCell ref="O48:S50"/>
    <mergeCell ref="T48:X50"/>
    <mergeCell ref="H7:J7"/>
    <mergeCell ref="O36:S36"/>
    <mergeCell ref="O38:S38"/>
    <mergeCell ref="O40:S40"/>
    <mergeCell ref="O42:S42"/>
    <mergeCell ref="E44:I44"/>
    <mergeCell ref="E46:I46"/>
    <mergeCell ref="J18:N18"/>
    <mergeCell ref="J20:N20"/>
    <mergeCell ref="J22:N22"/>
    <mergeCell ref="J24:N24"/>
    <mergeCell ref="J26:N26"/>
    <mergeCell ref="J28:N28"/>
    <mergeCell ref="J30:N30"/>
    <mergeCell ref="J32:N32"/>
    <mergeCell ref="E32:I32"/>
    <mergeCell ref="E34:I34"/>
    <mergeCell ref="E36:I36"/>
    <mergeCell ref="E38:I38"/>
    <mergeCell ref="T20:X20"/>
    <mergeCell ref="T22:X22"/>
    <mergeCell ref="T24:X24"/>
    <mergeCell ref="T26:X26"/>
    <mergeCell ref="T28:X28"/>
    <mergeCell ref="T30:X30"/>
    <mergeCell ref="T32:X32"/>
    <mergeCell ref="Y36:AC36"/>
    <mergeCell ref="Y38:AC38"/>
    <mergeCell ref="Y18:AC18"/>
    <mergeCell ref="Y20:AC20"/>
    <mergeCell ref="Y22:AC22"/>
    <mergeCell ref="Y24:AC24"/>
    <mergeCell ref="Y26:AC26"/>
    <mergeCell ref="Y28:AC28"/>
    <mergeCell ref="Y30:AC30"/>
    <mergeCell ref="Y32:AC32"/>
    <mergeCell ref="Y34:AC34"/>
    <mergeCell ref="AD26:AH26"/>
    <mergeCell ref="AD28:AH28"/>
    <mergeCell ref="AI44:AM44"/>
    <mergeCell ref="AI46:AM46"/>
    <mergeCell ref="Y40:AC40"/>
    <mergeCell ref="Y42:AC42"/>
    <mergeCell ref="Y44:AC44"/>
    <mergeCell ref="Y46:AC46"/>
    <mergeCell ref="T46:X46"/>
    <mergeCell ref="T34:X34"/>
    <mergeCell ref="T36:X36"/>
    <mergeCell ref="T38:X38"/>
    <mergeCell ref="T40:X40"/>
    <mergeCell ref="T42:X42"/>
    <mergeCell ref="T44:X44"/>
    <mergeCell ref="AI34:AM34"/>
    <mergeCell ref="AI36:AM36"/>
    <mergeCell ref="AI38:AM38"/>
    <mergeCell ref="AI40:AM40"/>
    <mergeCell ref="AI42:AM42"/>
    <mergeCell ref="AN28:AR28"/>
    <mergeCell ref="AN30:AR30"/>
    <mergeCell ref="AN32:AR32"/>
    <mergeCell ref="AI32:AM32"/>
    <mergeCell ref="AD42:AH42"/>
    <mergeCell ref="AD44:AH44"/>
    <mergeCell ref="AD46:AH46"/>
    <mergeCell ref="AI18:AM18"/>
    <mergeCell ref="AI20:AM20"/>
    <mergeCell ref="AI22:AM22"/>
    <mergeCell ref="AI24:AM24"/>
    <mergeCell ref="AI26:AM26"/>
    <mergeCell ref="AI28:AM28"/>
    <mergeCell ref="AI30:AM30"/>
    <mergeCell ref="AD30:AH30"/>
    <mergeCell ref="AD32:AH32"/>
    <mergeCell ref="AD34:AH34"/>
    <mergeCell ref="AD36:AH36"/>
    <mergeCell ref="AD38:AH38"/>
    <mergeCell ref="AD40:AH40"/>
    <mergeCell ref="AD18:AH18"/>
    <mergeCell ref="AD20:AH20"/>
    <mergeCell ref="AD22:AH22"/>
    <mergeCell ref="AD24:AH24"/>
    <mergeCell ref="AS36:AW36"/>
    <mergeCell ref="AS38:AW38"/>
    <mergeCell ref="AS40:AW40"/>
    <mergeCell ref="AS42:AW42"/>
    <mergeCell ref="BC46:BG46"/>
    <mergeCell ref="AS44:AW44"/>
    <mergeCell ref="AS46:AW46"/>
    <mergeCell ref="AN46:AR46"/>
    <mergeCell ref="AS18:AW18"/>
    <mergeCell ref="AS20:AW20"/>
    <mergeCell ref="AS22:AW22"/>
    <mergeCell ref="AS24:AW24"/>
    <mergeCell ref="AS26:AW26"/>
    <mergeCell ref="AS28:AW28"/>
    <mergeCell ref="AS30:AW30"/>
    <mergeCell ref="AS32:AW32"/>
    <mergeCell ref="AS34:AW34"/>
    <mergeCell ref="AN34:AR34"/>
    <mergeCell ref="AN36:AR36"/>
    <mergeCell ref="AN38:AR38"/>
    <mergeCell ref="AN40:AR40"/>
    <mergeCell ref="AN42:AR42"/>
    <mergeCell ref="AN44:AR44"/>
    <mergeCell ref="AN18:AR18"/>
    <mergeCell ref="AN20:AR20"/>
    <mergeCell ref="AN22:AR22"/>
    <mergeCell ref="AN24:AR24"/>
    <mergeCell ref="AN26:AR26"/>
    <mergeCell ref="BC32:BG32"/>
    <mergeCell ref="AX42:BB42"/>
    <mergeCell ref="AX44:BB44"/>
    <mergeCell ref="AX46:BB46"/>
    <mergeCell ref="BC18:BG18"/>
    <mergeCell ref="BC20:BG20"/>
    <mergeCell ref="BC22:BG22"/>
    <mergeCell ref="BC24:BG24"/>
    <mergeCell ref="BC26:BG26"/>
    <mergeCell ref="BC28:BG28"/>
    <mergeCell ref="BC30:BG30"/>
    <mergeCell ref="AX30:BB30"/>
    <mergeCell ref="AX32:BB32"/>
    <mergeCell ref="AX34:BB34"/>
    <mergeCell ref="AX36:BB36"/>
    <mergeCell ref="AX38:BB38"/>
    <mergeCell ref="AX40:BB40"/>
    <mergeCell ref="AX18:BB18"/>
    <mergeCell ref="AX20:BB20"/>
    <mergeCell ref="AX22:BB22"/>
    <mergeCell ref="AX24:BB24"/>
    <mergeCell ref="AX26:BB26"/>
    <mergeCell ref="AX28:BB28"/>
    <mergeCell ref="BC44:BG44"/>
    <mergeCell ref="BC34:BG34"/>
    <mergeCell ref="BC36:BG36"/>
    <mergeCell ref="BC38:BG38"/>
    <mergeCell ref="BC40:BG40"/>
    <mergeCell ref="BC42:BG42"/>
    <mergeCell ref="BM42:BQ42"/>
    <mergeCell ref="BH46:BL46"/>
    <mergeCell ref="BM18:BQ18"/>
    <mergeCell ref="BM20:BQ20"/>
    <mergeCell ref="BM22:BQ22"/>
    <mergeCell ref="BM24:BQ24"/>
    <mergeCell ref="BM26:BQ26"/>
    <mergeCell ref="BM28:BQ28"/>
    <mergeCell ref="BM30:BQ30"/>
    <mergeCell ref="BM32:BQ32"/>
    <mergeCell ref="BM34:BQ34"/>
    <mergeCell ref="BH34:BL34"/>
    <mergeCell ref="BH36:BL36"/>
    <mergeCell ref="BH38:BL38"/>
    <mergeCell ref="BH40:BL40"/>
    <mergeCell ref="BH42:BL42"/>
    <mergeCell ref="BH44:BL44"/>
    <mergeCell ref="BH18:BL18"/>
    <mergeCell ref="BH20:BL20"/>
    <mergeCell ref="BH22:BL22"/>
    <mergeCell ref="BH24:BL24"/>
    <mergeCell ref="BH26:BL26"/>
    <mergeCell ref="BH28:BL28"/>
    <mergeCell ref="BH30:BL30"/>
    <mergeCell ref="BH32:BL32"/>
    <mergeCell ref="BR36:BV36"/>
    <mergeCell ref="BR38:BV38"/>
    <mergeCell ref="BR40:BV40"/>
    <mergeCell ref="BR18:BV18"/>
    <mergeCell ref="BR20:BV20"/>
    <mergeCell ref="BR22:BV22"/>
    <mergeCell ref="BR24:BV24"/>
    <mergeCell ref="BR26:BV26"/>
    <mergeCell ref="BR28:BV28"/>
    <mergeCell ref="BM36:BQ36"/>
    <mergeCell ref="BM38:BQ38"/>
    <mergeCell ref="BM40:BQ40"/>
    <mergeCell ref="BW44:CA44"/>
    <mergeCell ref="BW46:CA46"/>
    <mergeCell ref="CB18:CF18"/>
    <mergeCell ref="CB20:CF20"/>
    <mergeCell ref="CB22:CF22"/>
    <mergeCell ref="CB24:CF24"/>
    <mergeCell ref="CB26:CF26"/>
    <mergeCell ref="CB28:CF28"/>
    <mergeCell ref="CB30:CF30"/>
    <mergeCell ref="CB32:CF32"/>
    <mergeCell ref="BW32:CA32"/>
    <mergeCell ref="BW34:CA34"/>
    <mergeCell ref="BW36:CA36"/>
    <mergeCell ref="BW38:CA38"/>
    <mergeCell ref="BW40:CA40"/>
    <mergeCell ref="BW42:CA42"/>
    <mergeCell ref="CG40:CK40"/>
    <mergeCell ref="CG42:CK42"/>
    <mergeCell ref="CG44:CK44"/>
    <mergeCell ref="CG46:CK46"/>
    <mergeCell ref="CB46:CF46"/>
    <mergeCell ref="CG18:CK18"/>
    <mergeCell ref="CG20:CK20"/>
    <mergeCell ref="CG22:CK22"/>
    <mergeCell ref="CG24:CK24"/>
    <mergeCell ref="CG26:CK26"/>
    <mergeCell ref="CG28:CK28"/>
    <mergeCell ref="CG30:CK30"/>
    <mergeCell ref="CG32:CK32"/>
    <mergeCell ref="CG34:CK34"/>
    <mergeCell ref="CB34:CF34"/>
    <mergeCell ref="CB36:CF36"/>
    <mergeCell ref="CB38:CF38"/>
    <mergeCell ref="CB40:CF40"/>
    <mergeCell ref="CB42:CF42"/>
    <mergeCell ref="CB44:CF44"/>
    <mergeCell ref="CL42:CP42"/>
    <mergeCell ref="CL44:CP44"/>
    <mergeCell ref="CL46:CP46"/>
    <mergeCell ref="B17:B18"/>
    <mergeCell ref="A17:A18"/>
    <mergeCell ref="B19:B20"/>
    <mergeCell ref="A19:A20"/>
    <mergeCell ref="A21:A22"/>
    <mergeCell ref="B21:B22"/>
    <mergeCell ref="C21:C22"/>
    <mergeCell ref="CL30:CP30"/>
    <mergeCell ref="CL32:CP32"/>
    <mergeCell ref="CL34:CP34"/>
    <mergeCell ref="CL36:CP36"/>
    <mergeCell ref="CL38:CP38"/>
    <mergeCell ref="CL40:CP40"/>
    <mergeCell ref="CL18:CP18"/>
    <mergeCell ref="CL20:CP20"/>
    <mergeCell ref="CL22:CP22"/>
    <mergeCell ref="CL24:CP24"/>
    <mergeCell ref="CL26:CP26"/>
    <mergeCell ref="CL28:CP28"/>
    <mergeCell ref="CG36:CK36"/>
    <mergeCell ref="CG38:CK38"/>
    <mergeCell ref="C19:C20"/>
    <mergeCell ref="C17:C18"/>
    <mergeCell ref="C23:C24"/>
    <mergeCell ref="B23:B24"/>
    <mergeCell ref="A23:A24"/>
    <mergeCell ref="D17:D18"/>
    <mergeCell ref="D19:D20"/>
    <mergeCell ref="D21:D22"/>
    <mergeCell ref="D23:D24"/>
    <mergeCell ref="A25:A26"/>
    <mergeCell ref="D25:D26"/>
    <mergeCell ref="C25:C26"/>
    <mergeCell ref="B25:B26"/>
    <mergeCell ref="A45:A46"/>
    <mergeCell ref="A43:A44"/>
    <mergeCell ref="A41:A42"/>
    <mergeCell ref="A39:A40"/>
    <mergeCell ref="A37:A38"/>
    <mergeCell ref="A35:A36"/>
    <mergeCell ref="A33:A34"/>
    <mergeCell ref="A31:A32"/>
    <mergeCell ref="A29:A30"/>
    <mergeCell ref="A27:A28"/>
    <mergeCell ref="B45:B46"/>
    <mergeCell ref="B43:B44"/>
    <mergeCell ref="B41:B42"/>
    <mergeCell ref="B39:B40"/>
    <mergeCell ref="B37:B38"/>
    <mergeCell ref="B35:B36"/>
    <mergeCell ref="B33:B34"/>
    <mergeCell ref="B31:B32"/>
    <mergeCell ref="B29:B30"/>
    <mergeCell ref="B27:B28"/>
    <mergeCell ref="C27:C28"/>
    <mergeCell ref="D33:D34"/>
    <mergeCell ref="D31:D32"/>
    <mergeCell ref="D29:D30"/>
    <mergeCell ref="D27:D28"/>
    <mergeCell ref="C45:C46"/>
    <mergeCell ref="C43:C44"/>
    <mergeCell ref="C41:C42"/>
    <mergeCell ref="C39:C40"/>
    <mergeCell ref="C37:C38"/>
    <mergeCell ref="C35:C36"/>
    <mergeCell ref="D45:D46"/>
    <mergeCell ref="D43:D44"/>
    <mergeCell ref="D41:D42"/>
    <mergeCell ref="D39:D40"/>
    <mergeCell ref="D37:D38"/>
    <mergeCell ref="D35:D36"/>
    <mergeCell ref="C33:C34"/>
    <mergeCell ref="C31:C32"/>
    <mergeCell ref="C29:C30"/>
    <mergeCell ref="Y7:AA7"/>
    <mergeCell ref="AB7:AD7"/>
    <mergeCell ref="Y9:AA9"/>
    <mergeCell ref="AB9:AD9"/>
    <mergeCell ref="Y11:AA11"/>
    <mergeCell ref="AB11:AD11"/>
    <mergeCell ref="O7:Q7"/>
    <mergeCell ref="R7:T7"/>
    <mergeCell ref="O9:Q9"/>
    <mergeCell ref="R9:T9"/>
    <mergeCell ref="O11:Q11"/>
    <mergeCell ref="R11:T11"/>
    <mergeCell ref="AS7:AU7"/>
    <mergeCell ref="AV7:AX7"/>
    <mergeCell ref="AS9:AU9"/>
    <mergeCell ref="AV9:AX9"/>
    <mergeCell ref="AS11:AU11"/>
    <mergeCell ref="AV11:AX11"/>
    <mergeCell ref="AI7:AK7"/>
    <mergeCell ref="AL7:AN7"/>
    <mergeCell ref="AI9:AK9"/>
    <mergeCell ref="AL9:AN9"/>
    <mergeCell ref="AI11:AK11"/>
    <mergeCell ref="AL11:AN11"/>
    <mergeCell ref="BM7:BO7"/>
    <mergeCell ref="BP7:BR7"/>
    <mergeCell ref="BM9:BO9"/>
    <mergeCell ref="BP9:BR9"/>
    <mergeCell ref="BM11:BO11"/>
    <mergeCell ref="BP11:BR11"/>
    <mergeCell ref="BC7:BE7"/>
    <mergeCell ref="BF7:BH7"/>
    <mergeCell ref="BC9:BE9"/>
    <mergeCell ref="BF9:BH9"/>
    <mergeCell ref="BC11:BE11"/>
    <mergeCell ref="BF11:BH11"/>
    <mergeCell ref="CG11:CI11"/>
    <mergeCell ref="CJ11:CL11"/>
    <mergeCell ref="CG7:CI7"/>
    <mergeCell ref="CJ7:CL7"/>
    <mergeCell ref="CG9:CI9"/>
    <mergeCell ref="CJ9:CL9"/>
    <mergeCell ref="BW7:BY7"/>
    <mergeCell ref="BZ7:CB7"/>
    <mergeCell ref="BW9:BY9"/>
    <mergeCell ref="BZ9:CB9"/>
    <mergeCell ref="BW11:BY11"/>
    <mergeCell ref="BZ11:CB11"/>
  </mergeCells>
  <conditionalFormatting sqref="E17:CP17 E19:CP19 E21:CP21 E23:CP23 E25:CP25 E27:CP27 E29:CP29 E31:CP31 E33:CP33 E35:CP35 E37:CP37 E39:CP39 E41:CP41 E43:CP43 E45:CP45">
    <cfRule type="cellIs" dxfId="5321" priority="5433" stopIfTrue="1" operator="equal">
      <formula>0</formula>
    </cfRule>
    <cfRule type="cellIs" dxfId="5320" priority="5434" stopIfTrue="1" operator="greaterThan">
      <formula>0.0000001</formula>
    </cfRule>
  </conditionalFormatting>
  <conditionalFormatting sqref="E31:I31">
    <cfRule type="cellIs" dxfId="5319" priority="5319" stopIfTrue="1" operator="equal">
      <formula>0</formula>
    </cfRule>
    <cfRule type="cellIs" dxfId="5318" priority="5320" stopIfTrue="1" operator="greaterThan">
      <formula>0.0000001</formula>
    </cfRule>
  </conditionalFormatting>
  <conditionalFormatting sqref="E31:I31">
    <cfRule type="cellIs" dxfId="5317" priority="5317" stopIfTrue="1" operator="equal">
      <formula>0</formula>
    </cfRule>
    <cfRule type="cellIs" dxfId="5316" priority="5318" stopIfTrue="1" operator="greaterThan">
      <formula>0.0000001</formula>
    </cfRule>
  </conditionalFormatting>
  <conditionalFormatting sqref="E31:I31">
    <cfRule type="cellIs" dxfId="5315" priority="5315" stopIfTrue="1" operator="equal">
      <formula>0</formula>
    </cfRule>
    <cfRule type="cellIs" dxfId="5314" priority="5316" stopIfTrue="1" operator="greaterThan">
      <formula>0.0000001</formula>
    </cfRule>
  </conditionalFormatting>
  <conditionalFormatting sqref="E31:I31">
    <cfRule type="cellIs" dxfId="5313" priority="5313" stopIfTrue="1" operator="equal">
      <formula>0</formula>
    </cfRule>
    <cfRule type="cellIs" dxfId="5312" priority="5314" stopIfTrue="1" operator="greaterThan">
      <formula>0.0000001</formula>
    </cfRule>
  </conditionalFormatting>
  <conditionalFormatting sqref="E31:I31">
    <cfRule type="cellIs" dxfId="5311" priority="5311" stopIfTrue="1" operator="equal">
      <formula>0</formula>
    </cfRule>
    <cfRule type="cellIs" dxfId="5310" priority="5312" stopIfTrue="1" operator="greaterThan">
      <formula>0.0000001</formula>
    </cfRule>
  </conditionalFormatting>
  <conditionalFormatting sqref="E31:I31">
    <cfRule type="cellIs" dxfId="5309" priority="5309" stopIfTrue="1" operator="equal">
      <formula>0</formula>
    </cfRule>
    <cfRule type="cellIs" dxfId="5308" priority="5310" stopIfTrue="1" operator="greaterThan">
      <formula>0.0000001</formula>
    </cfRule>
  </conditionalFormatting>
  <conditionalFormatting sqref="E31:I31">
    <cfRule type="cellIs" dxfId="5307" priority="5307" stopIfTrue="1" operator="equal">
      <formula>0</formula>
    </cfRule>
    <cfRule type="cellIs" dxfId="5306" priority="5308" stopIfTrue="1" operator="greaterThan">
      <formula>0.0000001</formula>
    </cfRule>
  </conditionalFormatting>
  <conditionalFormatting sqref="E17:I17">
    <cfRule type="cellIs" dxfId="5305" priority="5305" stopIfTrue="1" operator="equal">
      <formula>0</formula>
    </cfRule>
    <cfRule type="cellIs" dxfId="5304" priority="5306" stopIfTrue="1" operator="greaterThan">
      <formula>0.0000001</formula>
    </cfRule>
  </conditionalFormatting>
  <conditionalFormatting sqref="E17:I17">
    <cfRule type="cellIs" dxfId="5303" priority="5303" stopIfTrue="1" operator="equal">
      <formula>0</formula>
    </cfRule>
    <cfRule type="cellIs" dxfId="5302" priority="5304" stopIfTrue="1" operator="greaterThan">
      <formula>0.0000001</formula>
    </cfRule>
  </conditionalFormatting>
  <conditionalFormatting sqref="E17:I17">
    <cfRule type="cellIs" dxfId="5301" priority="5301" stopIfTrue="1" operator="equal">
      <formula>0</formula>
    </cfRule>
    <cfRule type="cellIs" dxfId="5300" priority="5302" stopIfTrue="1" operator="greaterThan">
      <formula>0.0000001</formula>
    </cfRule>
  </conditionalFormatting>
  <conditionalFormatting sqref="E17:I17">
    <cfRule type="cellIs" dxfId="5299" priority="5299" stopIfTrue="1" operator="equal">
      <formula>0</formula>
    </cfRule>
    <cfRule type="cellIs" dxfId="5298" priority="5300" stopIfTrue="1" operator="greaterThan">
      <formula>0.0000001</formula>
    </cfRule>
  </conditionalFormatting>
  <conditionalFormatting sqref="E17:I17">
    <cfRule type="cellIs" dxfId="5297" priority="5297" stopIfTrue="1" operator="equal">
      <formula>0</formula>
    </cfRule>
    <cfRule type="cellIs" dxfId="5296" priority="5298" stopIfTrue="1" operator="greaterThan">
      <formula>0.0000001</formula>
    </cfRule>
  </conditionalFormatting>
  <conditionalFormatting sqref="E17:I17">
    <cfRule type="cellIs" dxfId="5295" priority="5295" stopIfTrue="1" operator="equal">
      <formula>0</formula>
    </cfRule>
    <cfRule type="cellIs" dxfId="5294" priority="5296" stopIfTrue="1" operator="greaterThan">
      <formula>0.0000001</formula>
    </cfRule>
  </conditionalFormatting>
  <conditionalFormatting sqref="E17:I17">
    <cfRule type="cellIs" dxfId="5293" priority="5293" stopIfTrue="1" operator="equal">
      <formula>0</formula>
    </cfRule>
    <cfRule type="cellIs" dxfId="5292" priority="5294" stopIfTrue="1" operator="greaterThan">
      <formula>0.0000001</formula>
    </cfRule>
  </conditionalFormatting>
  <conditionalFormatting sqref="E19:I19">
    <cfRule type="cellIs" dxfId="5291" priority="5291" stopIfTrue="1" operator="equal">
      <formula>0</formula>
    </cfRule>
    <cfRule type="cellIs" dxfId="5290" priority="5292" stopIfTrue="1" operator="greaterThan">
      <formula>0.0000001</formula>
    </cfRule>
  </conditionalFormatting>
  <conditionalFormatting sqref="E19:I19">
    <cfRule type="cellIs" dxfId="5289" priority="5289" stopIfTrue="1" operator="equal">
      <formula>0</formula>
    </cfRule>
    <cfRule type="cellIs" dxfId="5288" priority="5290" stopIfTrue="1" operator="greaterThan">
      <formula>0.0000001</formula>
    </cfRule>
  </conditionalFormatting>
  <conditionalFormatting sqref="E19:I19">
    <cfRule type="cellIs" dxfId="5287" priority="5287" stopIfTrue="1" operator="equal">
      <formula>0</formula>
    </cfRule>
    <cfRule type="cellIs" dxfId="5286" priority="5288" stopIfTrue="1" operator="greaterThan">
      <formula>0.0000001</formula>
    </cfRule>
  </conditionalFormatting>
  <conditionalFormatting sqref="E19:I19">
    <cfRule type="cellIs" dxfId="5285" priority="5285" stopIfTrue="1" operator="equal">
      <formula>0</formula>
    </cfRule>
    <cfRule type="cellIs" dxfId="5284" priority="5286" stopIfTrue="1" operator="greaterThan">
      <formula>0.0000001</formula>
    </cfRule>
  </conditionalFormatting>
  <conditionalFormatting sqref="E19:I19">
    <cfRule type="cellIs" dxfId="5283" priority="5283" stopIfTrue="1" operator="equal">
      <formula>0</formula>
    </cfRule>
    <cfRule type="cellIs" dxfId="5282" priority="5284" stopIfTrue="1" operator="greaterThan">
      <formula>0.0000001</formula>
    </cfRule>
  </conditionalFormatting>
  <conditionalFormatting sqref="E19:I19">
    <cfRule type="cellIs" dxfId="5281" priority="5281" stopIfTrue="1" operator="equal">
      <formula>0</formula>
    </cfRule>
    <cfRule type="cellIs" dxfId="5280" priority="5282" stopIfTrue="1" operator="greaterThan">
      <formula>0.0000001</formula>
    </cfRule>
  </conditionalFormatting>
  <conditionalFormatting sqref="E19:I19">
    <cfRule type="cellIs" dxfId="5279" priority="5279" stopIfTrue="1" operator="equal">
      <formula>0</formula>
    </cfRule>
    <cfRule type="cellIs" dxfId="5278" priority="5280" stopIfTrue="1" operator="greaterThan">
      <formula>0.0000001</formula>
    </cfRule>
  </conditionalFormatting>
  <conditionalFormatting sqref="E21:I21">
    <cfRule type="cellIs" dxfId="5277" priority="5277" stopIfTrue="1" operator="equal">
      <formula>0</formula>
    </cfRule>
    <cfRule type="cellIs" dxfId="5276" priority="5278" stopIfTrue="1" operator="greaterThan">
      <formula>0.0000001</formula>
    </cfRule>
  </conditionalFormatting>
  <conditionalFormatting sqref="E21:I21">
    <cfRule type="cellIs" dxfId="5275" priority="5275" stopIfTrue="1" operator="equal">
      <formula>0</formula>
    </cfRule>
    <cfRule type="cellIs" dxfId="5274" priority="5276" stopIfTrue="1" operator="greaterThan">
      <formula>0.0000001</formula>
    </cfRule>
  </conditionalFormatting>
  <conditionalFormatting sqref="E21:I21">
    <cfRule type="cellIs" dxfId="5273" priority="5273" stopIfTrue="1" operator="equal">
      <formula>0</formula>
    </cfRule>
    <cfRule type="cellIs" dxfId="5272" priority="5274" stopIfTrue="1" operator="greaterThan">
      <formula>0.0000001</formula>
    </cfRule>
  </conditionalFormatting>
  <conditionalFormatting sqref="E21:I21">
    <cfRule type="cellIs" dxfId="5271" priority="5271" stopIfTrue="1" operator="equal">
      <formula>0</formula>
    </cfRule>
    <cfRule type="cellIs" dxfId="5270" priority="5272" stopIfTrue="1" operator="greaterThan">
      <formula>0.0000001</formula>
    </cfRule>
  </conditionalFormatting>
  <conditionalFormatting sqref="E21:I21">
    <cfRule type="cellIs" dxfId="5269" priority="5269" stopIfTrue="1" operator="equal">
      <formula>0</formula>
    </cfRule>
    <cfRule type="cellIs" dxfId="5268" priority="5270" stopIfTrue="1" operator="greaterThan">
      <formula>0.0000001</formula>
    </cfRule>
  </conditionalFormatting>
  <conditionalFormatting sqref="E21:I21">
    <cfRule type="cellIs" dxfId="5267" priority="5267" stopIfTrue="1" operator="equal">
      <formula>0</formula>
    </cfRule>
    <cfRule type="cellIs" dxfId="5266" priority="5268" stopIfTrue="1" operator="greaterThan">
      <formula>0.0000001</formula>
    </cfRule>
  </conditionalFormatting>
  <conditionalFormatting sqref="E21:I21">
    <cfRule type="cellIs" dxfId="5265" priority="5265" stopIfTrue="1" operator="equal">
      <formula>0</formula>
    </cfRule>
    <cfRule type="cellIs" dxfId="5264" priority="5266" stopIfTrue="1" operator="greaterThan">
      <formula>0.0000001</formula>
    </cfRule>
  </conditionalFormatting>
  <conditionalFormatting sqref="E23:I23">
    <cfRule type="cellIs" dxfId="5263" priority="5263" stopIfTrue="1" operator="equal">
      <formula>0</formula>
    </cfRule>
    <cfRule type="cellIs" dxfId="5262" priority="5264" stopIfTrue="1" operator="greaterThan">
      <formula>0.0000001</formula>
    </cfRule>
  </conditionalFormatting>
  <conditionalFormatting sqref="E23:I23">
    <cfRule type="cellIs" dxfId="5261" priority="5261" stopIfTrue="1" operator="equal">
      <formula>0</formula>
    </cfRule>
    <cfRule type="cellIs" dxfId="5260" priority="5262" stopIfTrue="1" operator="greaterThan">
      <formula>0.0000001</formula>
    </cfRule>
  </conditionalFormatting>
  <conditionalFormatting sqref="E23:I23">
    <cfRule type="cellIs" dxfId="5259" priority="5259" stopIfTrue="1" operator="equal">
      <formula>0</formula>
    </cfRule>
    <cfRule type="cellIs" dxfId="5258" priority="5260" stopIfTrue="1" operator="greaterThan">
      <formula>0.0000001</formula>
    </cfRule>
  </conditionalFormatting>
  <conditionalFormatting sqref="E23:I23">
    <cfRule type="cellIs" dxfId="5257" priority="5257" stopIfTrue="1" operator="equal">
      <formula>0</formula>
    </cfRule>
    <cfRule type="cellIs" dxfId="5256" priority="5258" stopIfTrue="1" operator="greaterThan">
      <formula>0.0000001</formula>
    </cfRule>
  </conditionalFormatting>
  <conditionalFormatting sqref="E23:I23">
    <cfRule type="cellIs" dxfId="5255" priority="5255" stopIfTrue="1" operator="equal">
      <formula>0</formula>
    </cfRule>
    <cfRule type="cellIs" dxfId="5254" priority="5256" stopIfTrue="1" operator="greaterThan">
      <formula>0.0000001</formula>
    </cfRule>
  </conditionalFormatting>
  <conditionalFormatting sqref="E23:I23">
    <cfRule type="cellIs" dxfId="5253" priority="5253" stopIfTrue="1" operator="equal">
      <formula>0</formula>
    </cfRule>
    <cfRule type="cellIs" dxfId="5252" priority="5254" stopIfTrue="1" operator="greaterThan">
      <formula>0.0000001</formula>
    </cfRule>
  </conditionalFormatting>
  <conditionalFormatting sqref="E23:I23">
    <cfRule type="cellIs" dxfId="5251" priority="5251" stopIfTrue="1" operator="equal">
      <formula>0</formula>
    </cfRule>
    <cfRule type="cellIs" dxfId="5250" priority="5252" stopIfTrue="1" operator="greaterThan">
      <formula>0.0000001</formula>
    </cfRule>
  </conditionalFormatting>
  <conditionalFormatting sqref="E25:I25">
    <cfRule type="cellIs" dxfId="5249" priority="5249" stopIfTrue="1" operator="equal">
      <formula>0</formula>
    </cfRule>
    <cfRule type="cellIs" dxfId="5248" priority="5250" stopIfTrue="1" operator="greaterThan">
      <formula>0.0000001</formula>
    </cfRule>
  </conditionalFormatting>
  <conditionalFormatting sqref="E25:I25">
    <cfRule type="cellIs" dxfId="5247" priority="5247" stopIfTrue="1" operator="equal">
      <formula>0</formula>
    </cfRule>
    <cfRule type="cellIs" dxfId="5246" priority="5248" stopIfTrue="1" operator="greaterThan">
      <formula>0.0000001</formula>
    </cfRule>
  </conditionalFormatting>
  <conditionalFormatting sqref="E25:I25">
    <cfRule type="cellIs" dxfId="5245" priority="5245" stopIfTrue="1" operator="equal">
      <formula>0</formula>
    </cfRule>
    <cfRule type="cellIs" dxfId="5244" priority="5246" stopIfTrue="1" operator="greaterThan">
      <formula>0.0000001</formula>
    </cfRule>
  </conditionalFormatting>
  <conditionalFormatting sqref="E25:I25">
    <cfRule type="cellIs" dxfId="5243" priority="5243" stopIfTrue="1" operator="equal">
      <formula>0</formula>
    </cfRule>
    <cfRule type="cellIs" dxfId="5242" priority="5244" stopIfTrue="1" operator="greaterThan">
      <formula>0.0000001</formula>
    </cfRule>
  </conditionalFormatting>
  <conditionalFormatting sqref="E25:I25">
    <cfRule type="cellIs" dxfId="5241" priority="5241" stopIfTrue="1" operator="equal">
      <formula>0</formula>
    </cfRule>
    <cfRule type="cellIs" dxfId="5240" priority="5242" stopIfTrue="1" operator="greaterThan">
      <formula>0.0000001</formula>
    </cfRule>
  </conditionalFormatting>
  <conditionalFormatting sqref="E25:I25">
    <cfRule type="cellIs" dxfId="5239" priority="5239" stopIfTrue="1" operator="equal">
      <formula>0</formula>
    </cfRule>
    <cfRule type="cellIs" dxfId="5238" priority="5240" stopIfTrue="1" operator="greaterThan">
      <formula>0.0000001</formula>
    </cfRule>
  </conditionalFormatting>
  <conditionalFormatting sqref="E25:I25">
    <cfRule type="cellIs" dxfId="5237" priority="5237" stopIfTrue="1" operator="equal">
      <formula>0</formula>
    </cfRule>
    <cfRule type="cellIs" dxfId="5236" priority="5238" stopIfTrue="1" operator="greaterThan">
      <formula>0.0000001</formula>
    </cfRule>
  </conditionalFormatting>
  <conditionalFormatting sqref="E27:I27">
    <cfRule type="cellIs" dxfId="5235" priority="5235" stopIfTrue="1" operator="equal">
      <formula>0</formula>
    </cfRule>
    <cfRule type="cellIs" dxfId="5234" priority="5236" stopIfTrue="1" operator="greaterThan">
      <formula>0.0000001</formula>
    </cfRule>
  </conditionalFormatting>
  <conditionalFormatting sqref="E27:I27">
    <cfRule type="cellIs" dxfId="5233" priority="5233" stopIfTrue="1" operator="equal">
      <formula>0</formula>
    </cfRule>
    <cfRule type="cellIs" dxfId="5232" priority="5234" stopIfTrue="1" operator="greaterThan">
      <formula>0.0000001</formula>
    </cfRule>
  </conditionalFormatting>
  <conditionalFormatting sqref="E27:I27">
    <cfRule type="cellIs" dxfId="5231" priority="5231" stopIfTrue="1" operator="equal">
      <formula>0</formula>
    </cfRule>
    <cfRule type="cellIs" dxfId="5230" priority="5232" stopIfTrue="1" operator="greaterThan">
      <formula>0.0000001</formula>
    </cfRule>
  </conditionalFormatting>
  <conditionalFormatting sqref="E27:I27">
    <cfRule type="cellIs" dxfId="5229" priority="5229" stopIfTrue="1" operator="equal">
      <formula>0</formula>
    </cfRule>
    <cfRule type="cellIs" dxfId="5228" priority="5230" stopIfTrue="1" operator="greaterThan">
      <formula>0.0000001</formula>
    </cfRule>
  </conditionalFormatting>
  <conditionalFormatting sqref="E27:I27">
    <cfRule type="cellIs" dxfId="5227" priority="5227" stopIfTrue="1" operator="equal">
      <formula>0</formula>
    </cfRule>
    <cfRule type="cellIs" dxfId="5226" priority="5228" stopIfTrue="1" operator="greaterThan">
      <formula>0.0000001</formula>
    </cfRule>
  </conditionalFormatting>
  <conditionalFormatting sqref="E27:I27">
    <cfRule type="cellIs" dxfId="5225" priority="5225" stopIfTrue="1" operator="equal">
      <formula>0</formula>
    </cfRule>
    <cfRule type="cellIs" dxfId="5224" priority="5226" stopIfTrue="1" operator="greaterThan">
      <formula>0.0000001</formula>
    </cfRule>
  </conditionalFormatting>
  <conditionalFormatting sqref="E27:I27">
    <cfRule type="cellIs" dxfId="5223" priority="5223" stopIfTrue="1" operator="equal">
      <formula>0</formula>
    </cfRule>
    <cfRule type="cellIs" dxfId="5222" priority="5224" stopIfTrue="1" operator="greaterThan">
      <formula>0.0000001</formula>
    </cfRule>
  </conditionalFormatting>
  <conditionalFormatting sqref="E29:I29">
    <cfRule type="cellIs" dxfId="5221" priority="5221" stopIfTrue="1" operator="equal">
      <formula>0</formula>
    </cfRule>
    <cfRule type="cellIs" dxfId="5220" priority="5222" stopIfTrue="1" operator="greaterThan">
      <formula>0.0000001</formula>
    </cfRule>
  </conditionalFormatting>
  <conditionalFormatting sqref="E29:I29">
    <cfRule type="cellIs" dxfId="5219" priority="5219" stopIfTrue="1" operator="equal">
      <formula>0</formula>
    </cfRule>
    <cfRule type="cellIs" dxfId="5218" priority="5220" stopIfTrue="1" operator="greaterThan">
      <formula>0.0000001</formula>
    </cfRule>
  </conditionalFormatting>
  <conditionalFormatting sqref="E29:I29">
    <cfRule type="cellIs" dxfId="5217" priority="5217" stopIfTrue="1" operator="equal">
      <formula>0</formula>
    </cfRule>
    <cfRule type="cellIs" dxfId="5216" priority="5218" stopIfTrue="1" operator="greaterThan">
      <formula>0.0000001</formula>
    </cfRule>
  </conditionalFormatting>
  <conditionalFormatting sqref="E29:I29">
    <cfRule type="cellIs" dxfId="5215" priority="5215" stopIfTrue="1" operator="equal">
      <formula>0</formula>
    </cfRule>
    <cfRule type="cellIs" dxfId="5214" priority="5216" stopIfTrue="1" operator="greaterThan">
      <formula>0.0000001</formula>
    </cfRule>
  </conditionalFormatting>
  <conditionalFormatting sqref="E29:I29">
    <cfRule type="cellIs" dxfId="5213" priority="5213" stopIfTrue="1" operator="equal">
      <formula>0</formula>
    </cfRule>
    <cfRule type="cellIs" dxfId="5212" priority="5214" stopIfTrue="1" operator="greaterThan">
      <formula>0.0000001</formula>
    </cfRule>
  </conditionalFormatting>
  <conditionalFormatting sqref="E29:I29">
    <cfRule type="cellIs" dxfId="5211" priority="5211" stopIfTrue="1" operator="equal">
      <formula>0</formula>
    </cfRule>
    <cfRule type="cellIs" dxfId="5210" priority="5212" stopIfTrue="1" operator="greaterThan">
      <formula>0.0000001</formula>
    </cfRule>
  </conditionalFormatting>
  <conditionalFormatting sqref="E29:I29">
    <cfRule type="cellIs" dxfId="5209" priority="5209" stopIfTrue="1" operator="equal">
      <formula>0</formula>
    </cfRule>
    <cfRule type="cellIs" dxfId="5208" priority="5210" stopIfTrue="1" operator="greaterThan">
      <formula>0.0000001</formula>
    </cfRule>
  </conditionalFormatting>
  <conditionalFormatting sqref="E31:I31">
    <cfRule type="cellIs" dxfId="5207" priority="5207" stopIfTrue="1" operator="equal">
      <formula>0</formula>
    </cfRule>
    <cfRule type="cellIs" dxfId="5206" priority="5208" stopIfTrue="1" operator="greaterThan">
      <formula>0.0000001</formula>
    </cfRule>
  </conditionalFormatting>
  <conditionalFormatting sqref="E31:I31">
    <cfRule type="cellIs" dxfId="5205" priority="5205" stopIfTrue="1" operator="equal">
      <formula>0</formula>
    </cfRule>
    <cfRule type="cellIs" dxfId="5204" priority="5206" stopIfTrue="1" operator="greaterThan">
      <formula>0.0000001</formula>
    </cfRule>
  </conditionalFormatting>
  <conditionalFormatting sqref="E31:I31">
    <cfRule type="cellIs" dxfId="5203" priority="5203" stopIfTrue="1" operator="equal">
      <formula>0</formula>
    </cfRule>
    <cfRule type="cellIs" dxfId="5202" priority="5204" stopIfTrue="1" operator="greaterThan">
      <formula>0.0000001</formula>
    </cfRule>
  </conditionalFormatting>
  <conditionalFormatting sqref="E31:I31">
    <cfRule type="cellIs" dxfId="5201" priority="5201" stopIfTrue="1" operator="equal">
      <formula>0</formula>
    </cfRule>
    <cfRule type="cellIs" dxfId="5200" priority="5202" stopIfTrue="1" operator="greaterThan">
      <formula>0.0000001</formula>
    </cfRule>
  </conditionalFormatting>
  <conditionalFormatting sqref="E31:I31">
    <cfRule type="cellIs" dxfId="5199" priority="5199" stopIfTrue="1" operator="equal">
      <formula>0</formula>
    </cfRule>
    <cfRule type="cellIs" dxfId="5198" priority="5200" stopIfTrue="1" operator="greaterThan">
      <formula>0.0000001</formula>
    </cfRule>
  </conditionalFormatting>
  <conditionalFormatting sqref="E31:I31">
    <cfRule type="cellIs" dxfId="5197" priority="5197" stopIfTrue="1" operator="equal">
      <formula>0</formula>
    </cfRule>
    <cfRule type="cellIs" dxfId="5196" priority="5198" stopIfTrue="1" operator="greaterThan">
      <formula>0.0000001</formula>
    </cfRule>
  </conditionalFormatting>
  <conditionalFormatting sqref="E31:I31">
    <cfRule type="cellIs" dxfId="5195" priority="5195" stopIfTrue="1" operator="equal">
      <formula>0</formula>
    </cfRule>
    <cfRule type="cellIs" dxfId="5194" priority="5196" stopIfTrue="1" operator="greaterThan">
      <formula>0.0000001</formula>
    </cfRule>
  </conditionalFormatting>
  <conditionalFormatting sqref="E33:I33">
    <cfRule type="cellIs" dxfId="5193" priority="5193" stopIfTrue="1" operator="equal">
      <formula>0</formula>
    </cfRule>
    <cfRule type="cellIs" dxfId="5192" priority="5194" stopIfTrue="1" operator="greaterThan">
      <formula>0.0000001</formula>
    </cfRule>
  </conditionalFormatting>
  <conditionalFormatting sqref="E33:I33">
    <cfRule type="cellIs" dxfId="5191" priority="5191" stopIfTrue="1" operator="equal">
      <formula>0</formula>
    </cfRule>
    <cfRule type="cellIs" dxfId="5190" priority="5192" stopIfTrue="1" operator="greaterThan">
      <formula>0.0000001</formula>
    </cfRule>
  </conditionalFormatting>
  <conditionalFormatting sqref="E33:I33">
    <cfRule type="cellIs" dxfId="5189" priority="5189" stopIfTrue="1" operator="equal">
      <formula>0</formula>
    </cfRule>
    <cfRule type="cellIs" dxfId="5188" priority="5190" stopIfTrue="1" operator="greaterThan">
      <formula>0.0000001</formula>
    </cfRule>
  </conditionalFormatting>
  <conditionalFormatting sqref="E33:I33">
    <cfRule type="cellIs" dxfId="5187" priority="5187" stopIfTrue="1" operator="equal">
      <formula>0</formula>
    </cfRule>
    <cfRule type="cellIs" dxfId="5186" priority="5188" stopIfTrue="1" operator="greaterThan">
      <formula>0.0000001</formula>
    </cfRule>
  </conditionalFormatting>
  <conditionalFormatting sqref="E33:I33">
    <cfRule type="cellIs" dxfId="5185" priority="5185" stopIfTrue="1" operator="equal">
      <formula>0</formula>
    </cfRule>
    <cfRule type="cellIs" dxfId="5184" priority="5186" stopIfTrue="1" operator="greaterThan">
      <formula>0.0000001</formula>
    </cfRule>
  </conditionalFormatting>
  <conditionalFormatting sqref="E33:I33">
    <cfRule type="cellIs" dxfId="5183" priority="5183" stopIfTrue="1" operator="equal">
      <formula>0</formula>
    </cfRule>
    <cfRule type="cellIs" dxfId="5182" priority="5184" stopIfTrue="1" operator="greaterThan">
      <formula>0.0000001</formula>
    </cfRule>
  </conditionalFormatting>
  <conditionalFormatting sqref="E33:I33">
    <cfRule type="cellIs" dxfId="5181" priority="5181" stopIfTrue="1" operator="equal">
      <formula>0</formula>
    </cfRule>
    <cfRule type="cellIs" dxfId="5180" priority="5182" stopIfTrue="1" operator="greaterThan">
      <formula>0.0000001</formula>
    </cfRule>
  </conditionalFormatting>
  <conditionalFormatting sqref="E35:I35">
    <cfRule type="cellIs" dxfId="5179" priority="5179" stopIfTrue="1" operator="equal">
      <formula>0</formula>
    </cfRule>
    <cfRule type="cellIs" dxfId="5178" priority="5180" stopIfTrue="1" operator="greaterThan">
      <formula>0.0000001</formula>
    </cfRule>
  </conditionalFormatting>
  <conditionalFormatting sqref="E35:I35">
    <cfRule type="cellIs" dxfId="5177" priority="5177" stopIfTrue="1" operator="equal">
      <formula>0</formula>
    </cfRule>
    <cfRule type="cellIs" dxfId="5176" priority="5178" stopIfTrue="1" operator="greaterThan">
      <formula>0.0000001</formula>
    </cfRule>
  </conditionalFormatting>
  <conditionalFormatting sqref="E35:I35">
    <cfRule type="cellIs" dxfId="5175" priority="5175" stopIfTrue="1" operator="equal">
      <formula>0</formula>
    </cfRule>
    <cfRule type="cellIs" dxfId="5174" priority="5176" stopIfTrue="1" operator="greaterThan">
      <formula>0.0000001</formula>
    </cfRule>
  </conditionalFormatting>
  <conditionalFormatting sqref="E35:I35">
    <cfRule type="cellIs" dxfId="5173" priority="5173" stopIfTrue="1" operator="equal">
      <formula>0</formula>
    </cfRule>
    <cfRule type="cellIs" dxfId="5172" priority="5174" stopIfTrue="1" operator="greaterThan">
      <formula>0.0000001</formula>
    </cfRule>
  </conditionalFormatting>
  <conditionalFormatting sqref="E35:I35">
    <cfRule type="cellIs" dxfId="5171" priority="5171" stopIfTrue="1" operator="equal">
      <formula>0</formula>
    </cfRule>
    <cfRule type="cellIs" dxfId="5170" priority="5172" stopIfTrue="1" operator="greaterThan">
      <formula>0.0000001</formula>
    </cfRule>
  </conditionalFormatting>
  <conditionalFormatting sqref="E35:I35">
    <cfRule type="cellIs" dxfId="5169" priority="5169" stopIfTrue="1" operator="equal">
      <formula>0</formula>
    </cfRule>
    <cfRule type="cellIs" dxfId="5168" priority="5170" stopIfTrue="1" operator="greaterThan">
      <formula>0.0000001</formula>
    </cfRule>
  </conditionalFormatting>
  <conditionalFormatting sqref="E35:I35">
    <cfRule type="cellIs" dxfId="5167" priority="5167" stopIfTrue="1" operator="equal">
      <formula>0</formula>
    </cfRule>
    <cfRule type="cellIs" dxfId="5166" priority="5168" stopIfTrue="1" operator="greaterThan">
      <formula>0.0000001</formula>
    </cfRule>
  </conditionalFormatting>
  <conditionalFormatting sqref="E37:I37">
    <cfRule type="cellIs" dxfId="5165" priority="5165" stopIfTrue="1" operator="equal">
      <formula>0</formula>
    </cfRule>
    <cfRule type="cellIs" dxfId="5164" priority="5166" stopIfTrue="1" operator="greaterThan">
      <formula>0.0000001</formula>
    </cfRule>
  </conditionalFormatting>
  <conditionalFormatting sqref="E37:I37">
    <cfRule type="cellIs" dxfId="5163" priority="5163" stopIfTrue="1" operator="equal">
      <formula>0</formula>
    </cfRule>
    <cfRule type="cellIs" dxfId="5162" priority="5164" stopIfTrue="1" operator="greaterThan">
      <formula>0.0000001</formula>
    </cfRule>
  </conditionalFormatting>
  <conditionalFormatting sqref="E37:I37">
    <cfRule type="cellIs" dxfId="5161" priority="5161" stopIfTrue="1" operator="equal">
      <formula>0</formula>
    </cfRule>
    <cfRule type="cellIs" dxfId="5160" priority="5162" stopIfTrue="1" operator="greaterThan">
      <formula>0.0000001</formula>
    </cfRule>
  </conditionalFormatting>
  <conditionalFormatting sqref="E37:I37">
    <cfRule type="cellIs" dxfId="5159" priority="5159" stopIfTrue="1" operator="equal">
      <formula>0</formula>
    </cfRule>
    <cfRule type="cellIs" dxfId="5158" priority="5160" stopIfTrue="1" operator="greaterThan">
      <formula>0.0000001</formula>
    </cfRule>
  </conditionalFormatting>
  <conditionalFormatting sqref="E37:I37">
    <cfRule type="cellIs" dxfId="5157" priority="5157" stopIfTrue="1" operator="equal">
      <formula>0</formula>
    </cfRule>
    <cfRule type="cellIs" dxfId="5156" priority="5158" stopIfTrue="1" operator="greaterThan">
      <formula>0.0000001</formula>
    </cfRule>
  </conditionalFormatting>
  <conditionalFormatting sqref="E37:I37">
    <cfRule type="cellIs" dxfId="5155" priority="5155" stopIfTrue="1" operator="equal">
      <formula>0</formula>
    </cfRule>
    <cfRule type="cellIs" dxfId="5154" priority="5156" stopIfTrue="1" operator="greaterThan">
      <formula>0.0000001</formula>
    </cfRule>
  </conditionalFormatting>
  <conditionalFormatting sqref="E37:I37">
    <cfRule type="cellIs" dxfId="5153" priority="5153" stopIfTrue="1" operator="equal">
      <formula>0</formula>
    </cfRule>
    <cfRule type="cellIs" dxfId="5152" priority="5154" stopIfTrue="1" operator="greaterThan">
      <formula>0.0000001</formula>
    </cfRule>
  </conditionalFormatting>
  <conditionalFormatting sqref="E39:I39">
    <cfRule type="cellIs" dxfId="5151" priority="5151" stopIfTrue="1" operator="equal">
      <formula>0</formula>
    </cfRule>
    <cfRule type="cellIs" dxfId="5150" priority="5152" stopIfTrue="1" operator="greaterThan">
      <formula>0.0000001</formula>
    </cfRule>
  </conditionalFormatting>
  <conditionalFormatting sqref="E39:I39">
    <cfRule type="cellIs" dxfId="5149" priority="5149" stopIfTrue="1" operator="equal">
      <formula>0</formula>
    </cfRule>
    <cfRule type="cellIs" dxfId="5148" priority="5150" stopIfTrue="1" operator="greaterThan">
      <formula>0.0000001</formula>
    </cfRule>
  </conditionalFormatting>
  <conditionalFormatting sqref="E39:I39">
    <cfRule type="cellIs" dxfId="5147" priority="5147" stopIfTrue="1" operator="equal">
      <formula>0</formula>
    </cfRule>
    <cfRule type="cellIs" dxfId="5146" priority="5148" stopIfTrue="1" operator="greaterThan">
      <formula>0.0000001</formula>
    </cfRule>
  </conditionalFormatting>
  <conditionalFormatting sqref="E39:I39">
    <cfRule type="cellIs" dxfId="5145" priority="5145" stopIfTrue="1" operator="equal">
      <formula>0</formula>
    </cfRule>
    <cfRule type="cellIs" dxfId="5144" priority="5146" stopIfTrue="1" operator="greaterThan">
      <formula>0.0000001</formula>
    </cfRule>
  </conditionalFormatting>
  <conditionalFormatting sqref="E39:I39">
    <cfRule type="cellIs" dxfId="5143" priority="5143" stopIfTrue="1" operator="equal">
      <formula>0</formula>
    </cfRule>
    <cfRule type="cellIs" dxfId="5142" priority="5144" stopIfTrue="1" operator="greaterThan">
      <formula>0.0000001</formula>
    </cfRule>
  </conditionalFormatting>
  <conditionalFormatting sqref="E39:I39">
    <cfRule type="cellIs" dxfId="5141" priority="5141" stopIfTrue="1" operator="equal">
      <formula>0</formula>
    </cfRule>
    <cfRule type="cellIs" dxfId="5140" priority="5142" stopIfTrue="1" operator="greaterThan">
      <formula>0.0000001</formula>
    </cfRule>
  </conditionalFormatting>
  <conditionalFormatting sqref="E39:I39">
    <cfRule type="cellIs" dxfId="5139" priority="5139" stopIfTrue="1" operator="equal">
      <formula>0</formula>
    </cfRule>
    <cfRule type="cellIs" dxfId="5138" priority="5140" stopIfTrue="1" operator="greaterThan">
      <formula>0.0000001</formula>
    </cfRule>
  </conditionalFormatting>
  <conditionalFormatting sqref="E41:I41">
    <cfRule type="cellIs" dxfId="5137" priority="5137" stopIfTrue="1" operator="equal">
      <formula>0</formula>
    </cfRule>
    <cfRule type="cellIs" dxfId="5136" priority="5138" stopIfTrue="1" operator="greaterThan">
      <formula>0.0000001</formula>
    </cfRule>
  </conditionalFormatting>
  <conditionalFormatting sqref="E41:I41">
    <cfRule type="cellIs" dxfId="5135" priority="5135" stopIfTrue="1" operator="equal">
      <formula>0</formula>
    </cfRule>
    <cfRule type="cellIs" dxfId="5134" priority="5136" stopIfTrue="1" operator="greaterThan">
      <formula>0.0000001</formula>
    </cfRule>
  </conditionalFormatting>
  <conditionalFormatting sqref="E41:I41">
    <cfRule type="cellIs" dxfId="5133" priority="5133" stopIfTrue="1" operator="equal">
      <formula>0</formula>
    </cfRule>
    <cfRule type="cellIs" dxfId="5132" priority="5134" stopIfTrue="1" operator="greaterThan">
      <formula>0.0000001</formula>
    </cfRule>
  </conditionalFormatting>
  <conditionalFormatting sqref="E41:I41">
    <cfRule type="cellIs" dxfId="5131" priority="5131" stopIfTrue="1" operator="equal">
      <formula>0</formula>
    </cfRule>
    <cfRule type="cellIs" dxfId="5130" priority="5132" stopIfTrue="1" operator="greaterThan">
      <formula>0.0000001</formula>
    </cfRule>
  </conditionalFormatting>
  <conditionalFormatting sqref="E41:I41">
    <cfRule type="cellIs" dxfId="5129" priority="5129" stopIfTrue="1" operator="equal">
      <formula>0</formula>
    </cfRule>
    <cfRule type="cellIs" dxfId="5128" priority="5130" stopIfTrue="1" operator="greaterThan">
      <formula>0.0000001</formula>
    </cfRule>
  </conditionalFormatting>
  <conditionalFormatting sqref="E41:I41">
    <cfRule type="cellIs" dxfId="5127" priority="5127" stopIfTrue="1" operator="equal">
      <formula>0</formula>
    </cfRule>
    <cfRule type="cellIs" dxfId="5126" priority="5128" stopIfTrue="1" operator="greaterThan">
      <formula>0.0000001</formula>
    </cfRule>
  </conditionalFormatting>
  <conditionalFormatting sqref="E41:I41">
    <cfRule type="cellIs" dxfId="5125" priority="5125" stopIfTrue="1" operator="equal">
      <formula>0</formula>
    </cfRule>
    <cfRule type="cellIs" dxfId="5124" priority="5126" stopIfTrue="1" operator="greaterThan">
      <formula>0.0000001</formula>
    </cfRule>
  </conditionalFormatting>
  <conditionalFormatting sqref="E43:I43">
    <cfRule type="cellIs" dxfId="5123" priority="5123" stopIfTrue="1" operator="equal">
      <formula>0</formula>
    </cfRule>
    <cfRule type="cellIs" dxfId="5122" priority="5124" stopIfTrue="1" operator="greaterThan">
      <formula>0.0000001</formula>
    </cfRule>
  </conditionalFormatting>
  <conditionalFormatting sqref="E43:I43">
    <cfRule type="cellIs" dxfId="5121" priority="5121" stopIfTrue="1" operator="equal">
      <formula>0</formula>
    </cfRule>
    <cfRule type="cellIs" dxfId="5120" priority="5122" stopIfTrue="1" operator="greaterThan">
      <formula>0.0000001</formula>
    </cfRule>
  </conditionalFormatting>
  <conditionalFormatting sqref="E43:I43">
    <cfRule type="cellIs" dxfId="5119" priority="5119" stopIfTrue="1" operator="equal">
      <formula>0</formula>
    </cfRule>
    <cfRule type="cellIs" dxfId="5118" priority="5120" stopIfTrue="1" operator="greaterThan">
      <formula>0.0000001</formula>
    </cfRule>
  </conditionalFormatting>
  <conditionalFormatting sqref="E43:I43">
    <cfRule type="cellIs" dxfId="5117" priority="5117" stopIfTrue="1" operator="equal">
      <formula>0</formula>
    </cfRule>
    <cfRule type="cellIs" dxfId="5116" priority="5118" stopIfTrue="1" operator="greaterThan">
      <formula>0.0000001</formula>
    </cfRule>
  </conditionalFormatting>
  <conditionalFormatting sqref="E43:I43">
    <cfRule type="cellIs" dxfId="5115" priority="5115" stopIfTrue="1" operator="equal">
      <formula>0</formula>
    </cfRule>
    <cfRule type="cellIs" dxfId="5114" priority="5116" stopIfTrue="1" operator="greaterThan">
      <formula>0.0000001</formula>
    </cfRule>
  </conditionalFormatting>
  <conditionalFormatting sqref="E43:I43">
    <cfRule type="cellIs" dxfId="5113" priority="5113" stopIfTrue="1" operator="equal">
      <formula>0</formula>
    </cfRule>
    <cfRule type="cellIs" dxfId="5112" priority="5114" stopIfTrue="1" operator="greaterThan">
      <formula>0.0000001</formula>
    </cfRule>
  </conditionalFormatting>
  <conditionalFormatting sqref="E43:I43">
    <cfRule type="cellIs" dxfId="5111" priority="5111" stopIfTrue="1" operator="equal">
      <formula>0</formula>
    </cfRule>
    <cfRule type="cellIs" dxfId="5110" priority="5112" stopIfTrue="1" operator="greaterThan">
      <formula>0.0000001</formula>
    </cfRule>
  </conditionalFormatting>
  <conditionalFormatting sqref="E45:I45">
    <cfRule type="cellIs" dxfId="5109" priority="5109" stopIfTrue="1" operator="equal">
      <formula>0</formula>
    </cfRule>
    <cfRule type="cellIs" dxfId="5108" priority="5110" stopIfTrue="1" operator="greaterThan">
      <formula>0.0000001</formula>
    </cfRule>
  </conditionalFormatting>
  <conditionalFormatting sqref="E45:I45">
    <cfRule type="cellIs" dxfId="5107" priority="5107" stopIfTrue="1" operator="equal">
      <formula>0</formula>
    </cfRule>
    <cfRule type="cellIs" dxfId="5106" priority="5108" stopIfTrue="1" operator="greaterThan">
      <formula>0.0000001</formula>
    </cfRule>
  </conditionalFormatting>
  <conditionalFormatting sqref="E45:I45">
    <cfRule type="cellIs" dxfId="5105" priority="5105" stopIfTrue="1" operator="equal">
      <formula>0</formula>
    </cfRule>
    <cfRule type="cellIs" dxfId="5104" priority="5106" stopIfTrue="1" operator="greaterThan">
      <formula>0.0000001</formula>
    </cfRule>
  </conditionalFormatting>
  <conditionalFormatting sqref="E45:I45">
    <cfRule type="cellIs" dxfId="5103" priority="5103" stopIfTrue="1" operator="equal">
      <formula>0</formula>
    </cfRule>
    <cfRule type="cellIs" dxfId="5102" priority="5104" stopIfTrue="1" operator="greaterThan">
      <formula>0.0000001</formula>
    </cfRule>
  </conditionalFormatting>
  <conditionalFormatting sqref="E45:I45">
    <cfRule type="cellIs" dxfId="5101" priority="5101" stopIfTrue="1" operator="equal">
      <formula>0</formula>
    </cfRule>
    <cfRule type="cellIs" dxfId="5100" priority="5102" stopIfTrue="1" operator="greaterThan">
      <formula>0.0000001</formula>
    </cfRule>
  </conditionalFormatting>
  <conditionalFormatting sqref="E45:I45">
    <cfRule type="cellIs" dxfId="5099" priority="5099" stopIfTrue="1" operator="equal">
      <formula>0</formula>
    </cfRule>
    <cfRule type="cellIs" dxfId="5098" priority="5100" stopIfTrue="1" operator="greaterThan">
      <formula>0.0000001</formula>
    </cfRule>
  </conditionalFormatting>
  <conditionalFormatting sqref="E45:I45">
    <cfRule type="cellIs" dxfId="5097" priority="5097" stopIfTrue="1" operator="equal">
      <formula>0</formula>
    </cfRule>
    <cfRule type="cellIs" dxfId="5096" priority="5098" stopIfTrue="1" operator="greaterThan">
      <formula>0.0000001</formula>
    </cfRule>
  </conditionalFormatting>
  <conditionalFormatting sqref="E33:I33">
    <cfRule type="cellIs" dxfId="5095" priority="5095" stopIfTrue="1" operator="equal">
      <formula>0</formula>
    </cfRule>
    <cfRule type="cellIs" dxfId="5094" priority="5096" stopIfTrue="1" operator="greaterThan">
      <formula>0.0000001</formula>
    </cfRule>
  </conditionalFormatting>
  <conditionalFormatting sqref="E33:I33">
    <cfRule type="cellIs" dxfId="5093" priority="5093" stopIfTrue="1" operator="equal">
      <formula>0</formula>
    </cfRule>
    <cfRule type="cellIs" dxfId="5092" priority="5094" stopIfTrue="1" operator="greaterThan">
      <formula>0.0000001</formula>
    </cfRule>
  </conditionalFormatting>
  <conditionalFormatting sqref="E33:I33">
    <cfRule type="cellIs" dxfId="5091" priority="5091" stopIfTrue="1" operator="equal">
      <formula>0</formula>
    </cfRule>
    <cfRule type="cellIs" dxfId="5090" priority="5092" stopIfTrue="1" operator="greaterThan">
      <formula>0.0000001</formula>
    </cfRule>
  </conditionalFormatting>
  <conditionalFormatting sqref="E33:I33">
    <cfRule type="cellIs" dxfId="5089" priority="5089" stopIfTrue="1" operator="equal">
      <formula>0</formula>
    </cfRule>
    <cfRule type="cellIs" dxfId="5088" priority="5090" stopIfTrue="1" operator="greaterThan">
      <formula>0.0000001</formula>
    </cfRule>
  </conditionalFormatting>
  <conditionalFormatting sqref="E33:I33">
    <cfRule type="cellIs" dxfId="5087" priority="5087" stopIfTrue="1" operator="equal">
      <formula>0</formula>
    </cfRule>
    <cfRule type="cellIs" dxfId="5086" priority="5088" stopIfTrue="1" operator="greaterThan">
      <formula>0.0000001</formula>
    </cfRule>
  </conditionalFormatting>
  <conditionalFormatting sqref="E33:I33">
    <cfRule type="cellIs" dxfId="5085" priority="5085" stopIfTrue="1" operator="equal">
      <formula>0</formula>
    </cfRule>
    <cfRule type="cellIs" dxfId="5084" priority="5086" stopIfTrue="1" operator="greaterThan">
      <formula>0.0000001</formula>
    </cfRule>
  </conditionalFormatting>
  <conditionalFormatting sqref="E33:I33">
    <cfRule type="cellIs" dxfId="5083" priority="5083" stopIfTrue="1" operator="equal">
      <formula>0</formula>
    </cfRule>
    <cfRule type="cellIs" dxfId="5082" priority="5084" stopIfTrue="1" operator="greaterThan">
      <formula>0.0000001</formula>
    </cfRule>
  </conditionalFormatting>
  <conditionalFormatting sqref="E33:I33">
    <cfRule type="cellIs" dxfId="5081" priority="5081" stopIfTrue="1" operator="equal">
      <formula>0</formula>
    </cfRule>
    <cfRule type="cellIs" dxfId="5080" priority="5082" stopIfTrue="1" operator="greaterThan">
      <formula>0.0000001</formula>
    </cfRule>
  </conditionalFormatting>
  <conditionalFormatting sqref="E33:I33">
    <cfRule type="cellIs" dxfId="5079" priority="5079" stopIfTrue="1" operator="equal">
      <formula>0</formula>
    </cfRule>
    <cfRule type="cellIs" dxfId="5078" priority="5080" stopIfTrue="1" operator="greaterThan">
      <formula>0.0000001</formula>
    </cfRule>
  </conditionalFormatting>
  <conditionalFormatting sqref="E33:I33">
    <cfRule type="cellIs" dxfId="5077" priority="5077" stopIfTrue="1" operator="equal">
      <formula>0</formula>
    </cfRule>
    <cfRule type="cellIs" dxfId="5076" priority="5078" stopIfTrue="1" operator="greaterThan">
      <formula>0.0000001</formula>
    </cfRule>
  </conditionalFormatting>
  <conditionalFormatting sqref="E33:I33">
    <cfRule type="cellIs" dxfId="5075" priority="5075" stopIfTrue="1" operator="equal">
      <formula>0</formula>
    </cfRule>
    <cfRule type="cellIs" dxfId="5074" priority="5076" stopIfTrue="1" operator="greaterThan">
      <formula>0.0000001</formula>
    </cfRule>
  </conditionalFormatting>
  <conditionalFormatting sqref="E33:I33">
    <cfRule type="cellIs" dxfId="5073" priority="5073" stopIfTrue="1" operator="equal">
      <formula>0</formula>
    </cfRule>
    <cfRule type="cellIs" dxfId="5072" priority="5074" stopIfTrue="1" operator="greaterThan">
      <formula>0.0000001</formula>
    </cfRule>
  </conditionalFormatting>
  <conditionalFormatting sqref="E33:I33">
    <cfRule type="cellIs" dxfId="5071" priority="5071" stopIfTrue="1" operator="equal">
      <formula>0</formula>
    </cfRule>
    <cfRule type="cellIs" dxfId="5070" priority="5072" stopIfTrue="1" operator="greaterThan">
      <formula>0.0000001</formula>
    </cfRule>
  </conditionalFormatting>
  <conditionalFormatting sqref="E33:I33">
    <cfRule type="cellIs" dxfId="5069" priority="5069" stopIfTrue="1" operator="equal">
      <formula>0</formula>
    </cfRule>
    <cfRule type="cellIs" dxfId="5068" priority="5070" stopIfTrue="1" operator="greaterThan">
      <formula>0.0000001</formula>
    </cfRule>
  </conditionalFormatting>
  <conditionalFormatting sqref="E35:I35">
    <cfRule type="cellIs" dxfId="5067" priority="5067" stopIfTrue="1" operator="equal">
      <formula>0</formula>
    </cfRule>
    <cfRule type="cellIs" dxfId="5066" priority="5068" stopIfTrue="1" operator="greaterThan">
      <formula>0.0000001</formula>
    </cfRule>
  </conditionalFormatting>
  <conditionalFormatting sqref="E35:I35">
    <cfRule type="cellIs" dxfId="5065" priority="5065" stopIfTrue="1" operator="equal">
      <formula>0</formula>
    </cfRule>
    <cfRule type="cellIs" dxfId="5064" priority="5066" stopIfTrue="1" operator="greaterThan">
      <formula>0.0000001</formula>
    </cfRule>
  </conditionalFormatting>
  <conditionalFormatting sqref="E35:I35">
    <cfRule type="cellIs" dxfId="5063" priority="5063" stopIfTrue="1" operator="equal">
      <formula>0</formula>
    </cfRule>
    <cfRule type="cellIs" dxfId="5062" priority="5064" stopIfTrue="1" operator="greaterThan">
      <formula>0.0000001</formula>
    </cfRule>
  </conditionalFormatting>
  <conditionalFormatting sqref="E35:I35">
    <cfRule type="cellIs" dxfId="5061" priority="5061" stopIfTrue="1" operator="equal">
      <formula>0</formula>
    </cfRule>
    <cfRule type="cellIs" dxfId="5060" priority="5062" stopIfTrue="1" operator="greaterThan">
      <formula>0.0000001</formula>
    </cfRule>
  </conditionalFormatting>
  <conditionalFormatting sqref="E35:I35">
    <cfRule type="cellIs" dxfId="5059" priority="5059" stopIfTrue="1" operator="equal">
      <formula>0</formula>
    </cfRule>
    <cfRule type="cellIs" dxfId="5058" priority="5060" stopIfTrue="1" operator="greaterThan">
      <formula>0.0000001</formula>
    </cfRule>
  </conditionalFormatting>
  <conditionalFormatting sqref="E35:I35">
    <cfRule type="cellIs" dxfId="5057" priority="5057" stopIfTrue="1" operator="equal">
      <formula>0</formula>
    </cfRule>
    <cfRule type="cellIs" dxfId="5056" priority="5058" stopIfTrue="1" operator="greaterThan">
      <formula>0.0000001</formula>
    </cfRule>
  </conditionalFormatting>
  <conditionalFormatting sqref="E35:I35">
    <cfRule type="cellIs" dxfId="5055" priority="5055" stopIfTrue="1" operator="equal">
      <formula>0</formula>
    </cfRule>
    <cfRule type="cellIs" dxfId="5054" priority="5056" stopIfTrue="1" operator="greaterThan">
      <formula>0.0000001</formula>
    </cfRule>
  </conditionalFormatting>
  <conditionalFormatting sqref="E35:I35">
    <cfRule type="cellIs" dxfId="5053" priority="5053" stopIfTrue="1" operator="equal">
      <formula>0</formula>
    </cfRule>
    <cfRule type="cellIs" dxfId="5052" priority="5054" stopIfTrue="1" operator="greaterThan">
      <formula>0.0000001</formula>
    </cfRule>
  </conditionalFormatting>
  <conditionalFormatting sqref="E35:I35">
    <cfRule type="cellIs" dxfId="5051" priority="5051" stopIfTrue="1" operator="equal">
      <formula>0</formula>
    </cfRule>
    <cfRule type="cellIs" dxfId="5050" priority="5052" stopIfTrue="1" operator="greaterThan">
      <formula>0.0000001</formula>
    </cfRule>
  </conditionalFormatting>
  <conditionalFormatting sqref="E35:I35">
    <cfRule type="cellIs" dxfId="5049" priority="5049" stopIfTrue="1" operator="equal">
      <formula>0</formula>
    </cfRule>
    <cfRule type="cellIs" dxfId="5048" priority="5050" stopIfTrue="1" operator="greaterThan">
      <formula>0.0000001</formula>
    </cfRule>
  </conditionalFormatting>
  <conditionalFormatting sqref="E35:I35">
    <cfRule type="cellIs" dxfId="5047" priority="5047" stopIfTrue="1" operator="equal">
      <formula>0</formula>
    </cfRule>
    <cfRule type="cellIs" dxfId="5046" priority="5048" stopIfTrue="1" operator="greaterThan">
      <formula>0.0000001</formula>
    </cfRule>
  </conditionalFormatting>
  <conditionalFormatting sqref="E35:I35">
    <cfRule type="cellIs" dxfId="5045" priority="5045" stopIfTrue="1" operator="equal">
      <formula>0</formula>
    </cfRule>
    <cfRule type="cellIs" dxfId="5044" priority="5046" stopIfTrue="1" operator="greaterThan">
      <formula>0.0000001</formula>
    </cfRule>
  </conditionalFormatting>
  <conditionalFormatting sqref="E35:I35">
    <cfRule type="cellIs" dxfId="5043" priority="5043" stopIfTrue="1" operator="equal">
      <formula>0</formula>
    </cfRule>
    <cfRule type="cellIs" dxfId="5042" priority="5044" stopIfTrue="1" operator="greaterThan">
      <formula>0.0000001</formula>
    </cfRule>
  </conditionalFormatting>
  <conditionalFormatting sqref="E35:I35">
    <cfRule type="cellIs" dxfId="5041" priority="5041" stopIfTrue="1" operator="equal">
      <formula>0</formula>
    </cfRule>
    <cfRule type="cellIs" dxfId="5040" priority="5042" stopIfTrue="1" operator="greaterThan">
      <formula>0.0000001</formula>
    </cfRule>
  </conditionalFormatting>
  <conditionalFormatting sqref="J31:N31">
    <cfRule type="cellIs" dxfId="5039" priority="5039" stopIfTrue="1" operator="equal">
      <formula>0</formula>
    </cfRule>
    <cfRule type="cellIs" dxfId="5038" priority="5040" stopIfTrue="1" operator="greaterThan">
      <formula>0.0000001</formula>
    </cfRule>
  </conditionalFormatting>
  <conditionalFormatting sqref="J31:N31">
    <cfRule type="cellIs" dxfId="5037" priority="5037" stopIfTrue="1" operator="equal">
      <formula>0</formula>
    </cfRule>
    <cfRule type="cellIs" dxfId="5036" priority="5038" stopIfTrue="1" operator="greaterThan">
      <formula>0.0000001</formula>
    </cfRule>
  </conditionalFormatting>
  <conditionalFormatting sqref="J31:N31">
    <cfRule type="cellIs" dxfId="5035" priority="5035" stopIfTrue="1" operator="equal">
      <formula>0</formula>
    </cfRule>
    <cfRule type="cellIs" dxfId="5034" priority="5036" stopIfTrue="1" operator="greaterThan">
      <formula>0.0000001</formula>
    </cfRule>
  </conditionalFormatting>
  <conditionalFormatting sqref="J31:N31">
    <cfRule type="cellIs" dxfId="5033" priority="5033" stopIfTrue="1" operator="equal">
      <formula>0</formula>
    </cfRule>
    <cfRule type="cellIs" dxfId="5032" priority="5034" stopIfTrue="1" operator="greaterThan">
      <formula>0.0000001</formula>
    </cfRule>
  </conditionalFormatting>
  <conditionalFormatting sqref="J31:N31">
    <cfRule type="cellIs" dxfId="5031" priority="5031" stopIfTrue="1" operator="equal">
      <formula>0</formula>
    </cfRule>
    <cfRule type="cellIs" dxfId="5030" priority="5032" stopIfTrue="1" operator="greaterThan">
      <formula>0.0000001</formula>
    </cfRule>
  </conditionalFormatting>
  <conditionalFormatting sqref="J31:N31">
    <cfRule type="cellIs" dxfId="5029" priority="5029" stopIfTrue="1" operator="equal">
      <formula>0</formula>
    </cfRule>
    <cfRule type="cellIs" dxfId="5028" priority="5030" stopIfTrue="1" operator="greaterThan">
      <formula>0.0000001</formula>
    </cfRule>
  </conditionalFormatting>
  <conditionalFormatting sqref="J31:N31">
    <cfRule type="cellIs" dxfId="5027" priority="5027" stopIfTrue="1" operator="equal">
      <formula>0</formula>
    </cfRule>
    <cfRule type="cellIs" dxfId="5026" priority="5028" stopIfTrue="1" operator="greaterThan">
      <formula>0.0000001</formula>
    </cfRule>
  </conditionalFormatting>
  <conditionalFormatting sqref="J17:N17">
    <cfRule type="cellIs" dxfId="5025" priority="5025" stopIfTrue="1" operator="equal">
      <formula>0</formula>
    </cfRule>
    <cfRule type="cellIs" dxfId="5024" priority="5026" stopIfTrue="1" operator="greaterThan">
      <formula>0.0000001</formula>
    </cfRule>
  </conditionalFormatting>
  <conditionalFormatting sqref="J17:N17">
    <cfRule type="cellIs" dxfId="5023" priority="5023" stopIfTrue="1" operator="equal">
      <formula>0</formula>
    </cfRule>
    <cfRule type="cellIs" dxfId="5022" priority="5024" stopIfTrue="1" operator="greaterThan">
      <formula>0.0000001</formula>
    </cfRule>
  </conditionalFormatting>
  <conditionalFormatting sqref="J17:N17">
    <cfRule type="cellIs" dxfId="5021" priority="5021" stopIfTrue="1" operator="equal">
      <formula>0</formula>
    </cfRule>
    <cfRule type="cellIs" dxfId="5020" priority="5022" stopIfTrue="1" operator="greaterThan">
      <formula>0.0000001</formula>
    </cfRule>
  </conditionalFormatting>
  <conditionalFormatting sqref="J17:N17">
    <cfRule type="cellIs" dxfId="5019" priority="5019" stopIfTrue="1" operator="equal">
      <formula>0</formula>
    </cfRule>
    <cfRule type="cellIs" dxfId="5018" priority="5020" stopIfTrue="1" operator="greaterThan">
      <formula>0.0000001</formula>
    </cfRule>
  </conditionalFormatting>
  <conditionalFormatting sqref="J17:N17">
    <cfRule type="cellIs" dxfId="5017" priority="5017" stopIfTrue="1" operator="equal">
      <formula>0</formula>
    </cfRule>
    <cfRule type="cellIs" dxfId="5016" priority="5018" stopIfTrue="1" operator="greaterThan">
      <formula>0.0000001</formula>
    </cfRule>
  </conditionalFormatting>
  <conditionalFormatting sqref="J17:N17">
    <cfRule type="cellIs" dxfId="5015" priority="5015" stopIfTrue="1" operator="equal">
      <formula>0</formula>
    </cfRule>
    <cfRule type="cellIs" dxfId="5014" priority="5016" stopIfTrue="1" operator="greaterThan">
      <formula>0.0000001</formula>
    </cfRule>
  </conditionalFormatting>
  <conditionalFormatting sqref="J17:N17">
    <cfRule type="cellIs" dxfId="5013" priority="5013" stopIfTrue="1" operator="equal">
      <formula>0</formula>
    </cfRule>
    <cfRule type="cellIs" dxfId="5012" priority="5014" stopIfTrue="1" operator="greaterThan">
      <formula>0.0000001</formula>
    </cfRule>
  </conditionalFormatting>
  <conditionalFormatting sqref="J19:N19">
    <cfRule type="cellIs" dxfId="5011" priority="5011" stopIfTrue="1" operator="equal">
      <formula>0</formula>
    </cfRule>
    <cfRule type="cellIs" dxfId="5010" priority="5012" stopIfTrue="1" operator="greaterThan">
      <formula>0.0000001</formula>
    </cfRule>
  </conditionalFormatting>
  <conditionalFormatting sqref="J19:N19">
    <cfRule type="cellIs" dxfId="5009" priority="5009" stopIfTrue="1" operator="equal">
      <formula>0</formula>
    </cfRule>
    <cfRule type="cellIs" dxfId="5008" priority="5010" stopIfTrue="1" operator="greaterThan">
      <formula>0.0000001</formula>
    </cfRule>
  </conditionalFormatting>
  <conditionalFormatting sqref="J19:N19">
    <cfRule type="cellIs" dxfId="5007" priority="5007" stopIfTrue="1" operator="equal">
      <formula>0</formula>
    </cfRule>
    <cfRule type="cellIs" dxfId="5006" priority="5008" stopIfTrue="1" operator="greaterThan">
      <formula>0.0000001</formula>
    </cfRule>
  </conditionalFormatting>
  <conditionalFormatting sqref="J19:N19">
    <cfRule type="cellIs" dxfId="5005" priority="5005" stopIfTrue="1" operator="equal">
      <formula>0</formula>
    </cfRule>
    <cfRule type="cellIs" dxfId="5004" priority="5006" stopIfTrue="1" operator="greaterThan">
      <formula>0.0000001</formula>
    </cfRule>
  </conditionalFormatting>
  <conditionalFormatting sqref="J19:N19">
    <cfRule type="cellIs" dxfId="5003" priority="5003" stopIfTrue="1" operator="equal">
      <formula>0</formula>
    </cfRule>
    <cfRule type="cellIs" dxfId="5002" priority="5004" stopIfTrue="1" operator="greaterThan">
      <formula>0.0000001</formula>
    </cfRule>
  </conditionalFormatting>
  <conditionalFormatting sqref="J19:N19">
    <cfRule type="cellIs" dxfId="5001" priority="5001" stopIfTrue="1" operator="equal">
      <formula>0</formula>
    </cfRule>
    <cfRule type="cellIs" dxfId="5000" priority="5002" stopIfTrue="1" operator="greaterThan">
      <formula>0.0000001</formula>
    </cfRule>
  </conditionalFormatting>
  <conditionalFormatting sqref="J19:N19">
    <cfRule type="cellIs" dxfId="4999" priority="4999" stopIfTrue="1" operator="equal">
      <formula>0</formula>
    </cfRule>
    <cfRule type="cellIs" dxfId="4998" priority="5000" stopIfTrue="1" operator="greaterThan">
      <formula>0.0000001</formula>
    </cfRule>
  </conditionalFormatting>
  <conditionalFormatting sqref="J21:N21">
    <cfRule type="cellIs" dxfId="4997" priority="4997" stopIfTrue="1" operator="equal">
      <formula>0</formula>
    </cfRule>
    <cfRule type="cellIs" dxfId="4996" priority="4998" stopIfTrue="1" operator="greaterThan">
      <formula>0.0000001</formula>
    </cfRule>
  </conditionalFormatting>
  <conditionalFormatting sqref="J21:N21">
    <cfRule type="cellIs" dxfId="4995" priority="4995" stopIfTrue="1" operator="equal">
      <formula>0</formula>
    </cfRule>
    <cfRule type="cellIs" dxfId="4994" priority="4996" stopIfTrue="1" operator="greaterThan">
      <formula>0.0000001</formula>
    </cfRule>
  </conditionalFormatting>
  <conditionalFormatting sqref="J21:N21">
    <cfRule type="cellIs" dxfId="4993" priority="4993" stopIfTrue="1" operator="equal">
      <formula>0</formula>
    </cfRule>
    <cfRule type="cellIs" dxfId="4992" priority="4994" stopIfTrue="1" operator="greaterThan">
      <formula>0.0000001</formula>
    </cfRule>
  </conditionalFormatting>
  <conditionalFormatting sqref="J21:N21">
    <cfRule type="cellIs" dxfId="4991" priority="4991" stopIfTrue="1" operator="equal">
      <formula>0</formula>
    </cfRule>
    <cfRule type="cellIs" dxfId="4990" priority="4992" stopIfTrue="1" operator="greaterThan">
      <formula>0.0000001</formula>
    </cfRule>
  </conditionalFormatting>
  <conditionalFormatting sqref="J21:N21">
    <cfRule type="cellIs" dxfId="4989" priority="4989" stopIfTrue="1" operator="equal">
      <formula>0</formula>
    </cfRule>
    <cfRule type="cellIs" dxfId="4988" priority="4990" stopIfTrue="1" operator="greaterThan">
      <formula>0.0000001</formula>
    </cfRule>
  </conditionalFormatting>
  <conditionalFormatting sqref="J21:N21">
    <cfRule type="cellIs" dxfId="4987" priority="4987" stopIfTrue="1" operator="equal">
      <formula>0</formula>
    </cfRule>
    <cfRule type="cellIs" dxfId="4986" priority="4988" stopIfTrue="1" operator="greaterThan">
      <formula>0.0000001</formula>
    </cfRule>
  </conditionalFormatting>
  <conditionalFormatting sqref="J21:N21">
    <cfRule type="cellIs" dxfId="4985" priority="4985" stopIfTrue="1" operator="equal">
      <formula>0</formula>
    </cfRule>
    <cfRule type="cellIs" dxfId="4984" priority="4986" stopIfTrue="1" operator="greaterThan">
      <formula>0.0000001</formula>
    </cfRule>
  </conditionalFormatting>
  <conditionalFormatting sqref="J23:N23">
    <cfRule type="cellIs" dxfId="4983" priority="4983" stopIfTrue="1" operator="equal">
      <formula>0</formula>
    </cfRule>
    <cfRule type="cellIs" dxfId="4982" priority="4984" stopIfTrue="1" operator="greaterThan">
      <formula>0.0000001</formula>
    </cfRule>
  </conditionalFormatting>
  <conditionalFormatting sqref="J23:N23">
    <cfRule type="cellIs" dxfId="4981" priority="4981" stopIfTrue="1" operator="equal">
      <formula>0</formula>
    </cfRule>
    <cfRule type="cellIs" dxfId="4980" priority="4982" stopIfTrue="1" operator="greaterThan">
      <formula>0.0000001</formula>
    </cfRule>
  </conditionalFormatting>
  <conditionalFormatting sqref="J23:N23">
    <cfRule type="cellIs" dxfId="4979" priority="4979" stopIfTrue="1" operator="equal">
      <formula>0</formula>
    </cfRule>
    <cfRule type="cellIs" dxfId="4978" priority="4980" stopIfTrue="1" operator="greaterThan">
      <formula>0.0000001</formula>
    </cfRule>
  </conditionalFormatting>
  <conditionalFormatting sqref="J23:N23">
    <cfRule type="cellIs" dxfId="4977" priority="4977" stopIfTrue="1" operator="equal">
      <formula>0</formula>
    </cfRule>
    <cfRule type="cellIs" dxfId="4976" priority="4978" stopIfTrue="1" operator="greaterThan">
      <formula>0.0000001</formula>
    </cfRule>
  </conditionalFormatting>
  <conditionalFormatting sqref="J23:N23">
    <cfRule type="cellIs" dxfId="4975" priority="4975" stopIfTrue="1" operator="equal">
      <formula>0</formula>
    </cfRule>
    <cfRule type="cellIs" dxfId="4974" priority="4976" stopIfTrue="1" operator="greaterThan">
      <formula>0.0000001</formula>
    </cfRule>
  </conditionalFormatting>
  <conditionalFormatting sqref="J23:N23">
    <cfRule type="cellIs" dxfId="4973" priority="4973" stopIfTrue="1" operator="equal">
      <formula>0</formula>
    </cfRule>
    <cfRule type="cellIs" dxfId="4972" priority="4974" stopIfTrue="1" operator="greaterThan">
      <formula>0.0000001</formula>
    </cfRule>
  </conditionalFormatting>
  <conditionalFormatting sqref="J23:N23">
    <cfRule type="cellIs" dxfId="4971" priority="4971" stopIfTrue="1" operator="equal">
      <formula>0</formula>
    </cfRule>
    <cfRule type="cellIs" dxfId="4970" priority="4972" stopIfTrue="1" operator="greaterThan">
      <formula>0.0000001</formula>
    </cfRule>
  </conditionalFormatting>
  <conditionalFormatting sqref="J25:N25">
    <cfRule type="cellIs" dxfId="4969" priority="4969" stopIfTrue="1" operator="equal">
      <formula>0</formula>
    </cfRule>
    <cfRule type="cellIs" dxfId="4968" priority="4970" stopIfTrue="1" operator="greaterThan">
      <formula>0.0000001</formula>
    </cfRule>
  </conditionalFormatting>
  <conditionalFormatting sqref="J25:N25">
    <cfRule type="cellIs" dxfId="4967" priority="4967" stopIfTrue="1" operator="equal">
      <formula>0</formula>
    </cfRule>
    <cfRule type="cellIs" dxfId="4966" priority="4968" stopIfTrue="1" operator="greaterThan">
      <formula>0.0000001</formula>
    </cfRule>
  </conditionalFormatting>
  <conditionalFormatting sqref="J25:N25">
    <cfRule type="cellIs" dxfId="4965" priority="4965" stopIfTrue="1" operator="equal">
      <formula>0</formula>
    </cfRule>
    <cfRule type="cellIs" dxfId="4964" priority="4966" stopIfTrue="1" operator="greaterThan">
      <formula>0.0000001</formula>
    </cfRule>
  </conditionalFormatting>
  <conditionalFormatting sqref="J25:N25">
    <cfRule type="cellIs" dxfId="4963" priority="4963" stopIfTrue="1" operator="equal">
      <formula>0</formula>
    </cfRule>
    <cfRule type="cellIs" dxfId="4962" priority="4964" stopIfTrue="1" operator="greaterThan">
      <formula>0.0000001</formula>
    </cfRule>
  </conditionalFormatting>
  <conditionalFormatting sqref="J25:N25">
    <cfRule type="cellIs" dxfId="4961" priority="4961" stopIfTrue="1" operator="equal">
      <formula>0</formula>
    </cfRule>
    <cfRule type="cellIs" dxfId="4960" priority="4962" stopIfTrue="1" operator="greaterThan">
      <formula>0.0000001</formula>
    </cfRule>
  </conditionalFormatting>
  <conditionalFormatting sqref="J25:N25">
    <cfRule type="cellIs" dxfId="4959" priority="4959" stopIfTrue="1" operator="equal">
      <formula>0</formula>
    </cfRule>
    <cfRule type="cellIs" dxfId="4958" priority="4960" stopIfTrue="1" operator="greaterThan">
      <formula>0.0000001</formula>
    </cfRule>
  </conditionalFormatting>
  <conditionalFormatting sqref="J25:N25">
    <cfRule type="cellIs" dxfId="4957" priority="4957" stopIfTrue="1" operator="equal">
      <formula>0</formula>
    </cfRule>
    <cfRule type="cellIs" dxfId="4956" priority="4958" stopIfTrue="1" operator="greaterThan">
      <formula>0.0000001</formula>
    </cfRule>
  </conditionalFormatting>
  <conditionalFormatting sqref="J27:N27">
    <cfRule type="cellIs" dxfId="4955" priority="4955" stopIfTrue="1" operator="equal">
      <formula>0</formula>
    </cfRule>
    <cfRule type="cellIs" dxfId="4954" priority="4956" stopIfTrue="1" operator="greaterThan">
      <formula>0.0000001</formula>
    </cfRule>
  </conditionalFormatting>
  <conditionalFormatting sqref="J27:N27">
    <cfRule type="cellIs" dxfId="4953" priority="4953" stopIfTrue="1" operator="equal">
      <formula>0</formula>
    </cfRule>
    <cfRule type="cellIs" dxfId="4952" priority="4954" stopIfTrue="1" operator="greaterThan">
      <formula>0.0000001</formula>
    </cfRule>
  </conditionalFormatting>
  <conditionalFormatting sqref="J27:N27">
    <cfRule type="cellIs" dxfId="4951" priority="4951" stopIfTrue="1" operator="equal">
      <formula>0</formula>
    </cfRule>
    <cfRule type="cellIs" dxfId="4950" priority="4952" stopIfTrue="1" operator="greaterThan">
      <formula>0.0000001</formula>
    </cfRule>
  </conditionalFormatting>
  <conditionalFormatting sqref="J27:N27">
    <cfRule type="cellIs" dxfId="4949" priority="4949" stopIfTrue="1" operator="equal">
      <formula>0</formula>
    </cfRule>
    <cfRule type="cellIs" dxfId="4948" priority="4950" stopIfTrue="1" operator="greaterThan">
      <formula>0.0000001</formula>
    </cfRule>
  </conditionalFormatting>
  <conditionalFormatting sqref="J27:N27">
    <cfRule type="cellIs" dxfId="4947" priority="4947" stopIfTrue="1" operator="equal">
      <formula>0</formula>
    </cfRule>
    <cfRule type="cellIs" dxfId="4946" priority="4948" stopIfTrue="1" operator="greaterThan">
      <formula>0.0000001</formula>
    </cfRule>
  </conditionalFormatting>
  <conditionalFormatting sqref="J27:N27">
    <cfRule type="cellIs" dxfId="4945" priority="4945" stopIfTrue="1" operator="equal">
      <formula>0</formula>
    </cfRule>
    <cfRule type="cellIs" dxfId="4944" priority="4946" stopIfTrue="1" operator="greaterThan">
      <formula>0.0000001</formula>
    </cfRule>
  </conditionalFormatting>
  <conditionalFormatting sqref="J27:N27">
    <cfRule type="cellIs" dxfId="4943" priority="4943" stopIfTrue="1" operator="equal">
      <formula>0</formula>
    </cfRule>
    <cfRule type="cellIs" dxfId="4942" priority="4944" stopIfTrue="1" operator="greaterThan">
      <formula>0.0000001</formula>
    </cfRule>
  </conditionalFormatting>
  <conditionalFormatting sqref="J29:N29">
    <cfRule type="cellIs" dxfId="4941" priority="4941" stopIfTrue="1" operator="equal">
      <formula>0</formula>
    </cfRule>
    <cfRule type="cellIs" dxfId="4940" priority="4942" stopIfTrue="1" operator="greaterThan">
      <formula>0.0000001</formula>
    </cfRule>
  </conditionalFormatting>
  <conditionalFormatting sqref="J29:N29">
    <cfRule type="cellIs" dxfId="4939" priority="4939" stopIfTrue="1" operator="equal">
      <formula>0</formula>
    </cfRule>
    <cfRule type="cellIs" dxfId="4938" priority="4940" stopIfTrue="1" operator="greaterThan">
      <formula>0.0000001</formula>
    </cfRule>
  </conditionalFormatting>
  <conditionalFormatting sqref="J29:N29">
    <cfRule type="cellIs" dxfId="4937" priority="4937" stopIfTrue="1" operator="equal">
      <formula>0</formula>
    </cfRule>
    <cfRule type="cellIs" dxfId="4936" priority="4938" stopIfTrue="1" operator="greaterThan">
      <formula>0.0000001</formula>
    </cfRule>
  </conditionalFormatting>
  <conditionalFormatting sqref="J29:N29">
    <cfRule type="cellIs" dxfId="4935" priority="4935" stopIfTrue="1" operator="equal">
      <formula>0</formula>
    </cfRule>
    <cfRule type="cellIs" dxfId="4934" priority="4936" stopIfTrue="1" operator="greaterThan">
      <formula>0.0000001</formula>
    </cfRule>
  </conditionalFormatting>
  <conditionalFormatting sqref="J29:N29">
    <cfRule type="cellIs" dxfId="4933" priority="4933" stopIfTrue="1" operator="equal">
      <formula>0</formula>
    </cfRule>
    <cfRule type="cellIs" dxfId="4932" priority="4934" stopIfTrue="1" operator="greaterThan">
      <formula>0.0000001</formula>
    </cfRule>
  </conditionalFormatting>
  <conditionalFormatting sqref="J29:N29">
    <cfRule type="cellIs" dxfId="4931" priority="4931" stopIfTrue="1" operator="equal">
      <formula>0</formula>
    </cfRule>
    <cfRule type="cellIs" dxfId="4930" priority="4932" stopIfTrue="1" operator="greaterThan">
      <formula>0.0000001</formula>
    </cfRule>
  </conditionalFormatting>
  <conditionalFormatting sqref="J29:N29">
    <cfRule type="cellIs" dxfId="4929" priority="4929" stopIfTrue="1" operator="equal">
      <formula>0</formula>
    </cfRule>
    <cfRule type="cellIs" dxfId="4928" priority="4930" stopIfTrue="1" operator="greaterThan">
      <formula>0.0000001</formula>
    </cfRule>
  </conditionalFormatting>
  <conditionalFormatting sqref="J31:N31">
    <cfRule type="cellIs" dxfId="4927" priority="4927" stopIfTrue="1" operator="equal">
      <formula>0</formula>
    </cfRule>
    <cfRule type="cellIs" dxfId="4926" priority="4928" stopIfTrue="1" operator="greaterThan">
      <formula>0.0000001</formula>
    </cfRule>
  </conditionalFormatting>
  <conditionalFormatting sqref="J31:N31">
    <cfRule type="cellIs" dxfId="4925" priority="4925" stopIfTrue="1" operator="equal">
      <formula>0</formula>
    </cfRule>
    <cfRule type="cellIs" dxfId="4924" priority="4926" stopIfTrue="1" operator="greaterThan">
      <formula>0.0000001</formula>
    </cfRule>
  </conditionalFormatting>
  <conditionalFormatting sqref="J31:N31">
    <cfRule type="cellIs" dxfId="4923" priority="4923" stopIfTrue="1" operator="equal">
      <formula>0</formula>
    </cfRule>
    <cfRule type="cellIs" dxfId="4922" priority="4924" stopIfTrue="1" operator="greaterThan">
      <formula>0.0000001</formula>
    </cfRule>
  </conditionalFormatting>
  <conditionalFormatting sqref="J31:N31">
    <cfRule type="cellIs" dxfId="4921" priority="4921" stopIfTrue="1" operator="equal">
      <formula>0</formula>
    </cfRule>
    <cfRule type="cellIs" dxfId="4920" priority="4922" stopIfTrue="1" operator="greaterThan">
      <formula>0.0000001</formula>
    </cfRule>
  </conditionalFormatting>
  <conditionalFormatting sqref="J31:N31">
    <cfRule type="cellIs" dxfId="4919" priority="4919" stopIfTrue="1" operator="equal">
      <formula>0</formula>
    </cfRule>
    <cfRule type="cellIs" dxfId="4918" priority="4920" stopIfTrue="1" operator="greaterThan">
      <formula>0.0000001</formula>
    </cfRule>
  </conditionalFormatting>
  <conditionalFormatting sqref="J31:N31">
    <cfRule type="cellIs" dxfId="4917" priority="4917" stopIfTrue="1" operator="equal">
      <formula>0</formula>
    </cfRule>
    <cfRule type="cellIs" dxfId="4916" priority="4918" stopIfTrue="1" operator="greaterThan">
      <formula>0.0000001</formula>
    </cfRule>
  </conditionalFormatting>
  <conditionalFormatting sqref="J31:N31">
    <cfRule type="cellIs" dxfId="4915" priority="4915" stopIfTrue="1" operator="equal">
      <formula>0</formula>
    </cfRule>
    <cfRule type="cellIs" dxfId="4914" priority="4916" stopIfTrue="1" operator="greaterThan">
      <formula>0.0000001</formula>
    </cfRule>
  </conditionalFormatting>
  <conditionalFormatting sqref="J33:N33">
    <cfRule type="cellIs" dxfId="4913" priority="4913" stopIfTrue="1" operator="equal">
      <formula>0</formula>
    </cfRule>
    <cfRule type="cellIs" dxfId="4912" priority="4914" stopIfTrue="1" operator="greaterThan">
      <formula>0.0000001</formula>
    </cfRule>
  </conditionalFormatting>
  <conditionalFormatting sqref="J33:N33">
    <cfRule type="cellIs" dxfId="4911" priority="4911" stopIfTrue="1" operator="equal">
      <formula>0</formula>
    </cfRule>
    <cfRule type="cellIs" dxfId="4910" priority="4912" stopIfTrue="1" operator="greaterThan">
      <formula>0.0000001</formula>
    </cfRule>
  </conditionalFormatting>
  <conditionalFormatting sqref="J33:N33">
    <cfRule type="cellIs" dxfId="4909" priority="4909" stopIfTrue="1" operator="equal">
      <formula>0</formula>
    </cfRule>
    <cfRule type="cellIs" dxfId="4908" priority="4910" stopIfTrue="1" operator="greaterThan">
      <formula>0.0000001</formula>
    </cfRule>
  </conditionalFormatting>
  <conditionalFormatting sqref="J33:N33">
    <cfRule type="cellIs" dxfId="4907" priority="4907" stopIfTrue="1" operator="equal">
      <formula>0</formula>
    </cfRule>
    <cfRule type="cellIs" dxfId="4906" priority="4908" stopIfTrue="1" operator="greaterThan">
      <formula>0.0000001</formula>
    </cfRule>
  </conditionalFormatting>
  <conditionalFormatting sqref="J33:N33">
    <cfRule type="cellIs" dxfId="4905" priority="4905" stopIfTrue="1" operator="equal">
      <formula>0</formula>
    </cfRule>
    <cfRule type="cellIs" dxfId="4904" priority="4906" stopIfTrue="1" operator="greaterThan">
      <formula>0.0000001</formula>
    </cfRule>
  </conditionalFormatting>
  <conditionalFormatting sqref="J33:N33">
    <cfRule type="cellIs" dxfId="4903" priority="4903" stopIfTrue="1" operator="equal">
      <formula>0</formula>
    </cfRule>
    <cfRule type="cellIs" dxfId="4902" priority="4904" stopIfTrue="1" operator="greaterThan">
      <formula>0.0000001</formula>
    </cfRule>
  </conditionalFormatting>
  <conditionalFormatting sqref="J33:N33">
    <cfRule type="cellIs" dxfId="4901" priority="4901" stopIfTrue="1" operator="equal">
      <formula>0</formula>
    </cfRule>
    <cfRule type="cellIs" dxfId="4900" priority="4902" stopIfTrue="1" operator="greaterThan">
      <formula>0.0000001</formula>
    </cfRule>
  </conditionalFormatting>
  <conditionalFormatting sqref="J35:N35">
    <cfRule type="cellIs" dxfId="4899" priority="4899" stopIfTrue="1" operator="equal">
      <formula>0</formula>
    </cfRule>
    <cfRule type="cellIs" dxfId="4898" priority="4900" stopIfTrue="1" operator="greaterThan">
      <formula>0.0000001</formula>
    </cfRule>
  </conditionalFormatting>
  <conditionalFormatting sqref="J35:N35">
    <cfRule type="cellIs" dxfId="4897" priority="4897" stopIfTrue="1" operator="equal">
      <formula>0</formula>
    </cfRule>
    <cfRule type="cellIs" dxfId="4896" priority="4898" stopIfTrue="1" operator="greaterThan">
      <formula>0.0000001</formula>
    </cfRule>
  </conditionalFormatting>
  <conditionalFormatting sqref="J35:N35">
    <cfRule type="cellIs" dxfId="4895" priority="4895" stopIfTrue="1" operator="equal">
      <formula>0</formula>
    </cfRule>
    <cfRule type="cellIs" dxfId="4894" priority="4896" stopIfTrue="1" operator="greaterThan">
      <formula>0.0000001</formula>
    </cfRule>
  </conditionalFormatting>
  <conditionalFormatting sqref="J35:N35">
    <cfRule type="cellIs" dxfId="4893" priority="4893" stopIfTrue="1" operator="equal">
      <formula>0</formula>
    </cfRule>
    <cfRule type="cellIs" dxfId="4892" priority="4894" stopIfTrue="1" operator="greaterThan">
      <formula>0.0000001</formula>
    </cfRule>
  </conditionalFormatting>
  <conditionalFormatting sqref="J35:N35">
    <cfRule type="cellIs" dxfId="4891" priority="4891" stopIfTrue="1" operator="equal">
      <formula>0</formula>
    </cfRule>
    <cfRule type="cellIs" dxfId="4890" priority="4892" stopIfTrue="1" operator="greaterThan">
      <formula>0.0000001</formula>
    </cfRule>
  </conditionalFormatting>
  <conditionalFormatting sqref="J35:N35">
    <cfRule type="cellIs" dxfId="4889" priority="4889" stopIfTrue="1" operator="equal">
      <formula>0</formula>
    </cfRule>
    <cfRule type="cellIs" dxfId="4888" priority="4890" stopIfTrue="1" operator="greaterThan">
      <formula>0.0000001</formula>
    </cfRule>
  </conditionalFormatting>
  <conditionalFormatting sqref="J35:N35">
    <cfRule type="cellIs" dxfId="4887" priority="4887" stopIfTrue="1" operator="equal">
      <formula>0</formula>
    </cfRule>
    <cfRule type="cellIs" dxfId="4886" priority="4888" stopIfTrue="1" operator="greaterThan">
      <formula>0.0000001</formula>
    </cfRule>
  </conditionalFormatting>
  <conditionalFormatting sqref="J37:N37">
    <cfRule type="cellIs" dxfId="4885" priority="4885" stopIfTrue="1" operator="equal">
      <formula>0</formula>
    </cfRule>
    <cfRule type="cellIs" dxfId="4884" priority="4886" stopIfTrue="1" operator="greaterThan">
      <formula>0.0000001</formula>
    </cfRule>
  </conditionalFormatting>
  <conditionalFormatting sqref="J37:N37">
    <cfRule type="cellIs" dxfId="4883" priority="4883" stopIfTrue="1" operator="equal">
      <formula>0</formula>
    </cfRule>
    <cfRule type="cellIs" dxfId="4882" priority="4884" stopIfTrue="1" operator="greaterThan">
      <formula>0.0000001</formula>
    </cfRule>
  </conditionalFormatting>
  <conditionalFormatting sqref="J37:N37">
    <cfRule type="cellIs" dxfId="4881" priority="4881" stopIfTrue="1" operator="equal">
      <formula>0</formula>
    </cfRule>
    <cfRule type="cellIs" dxfId="4880" priority="4882" stopIfTrue="1" operator="greaterThan">
      <formula>0.0000001</formula>
    </cfRule>
  </conditionalFormatting>
  <conditionalFormatting sqref="J37:N37">
    <cfRule type="cellIs" dxfId="4879" priority="4879" stopIfTrue="1" operator="equal">
      <formula>0</formula>
    </cfRule>
    <cfRule type="cellIs" dxfId="4878" priority="4880" stopIfTrue="1" operator="greaterThan">
      <formula>0.0000001</formula>
    </cfRule>
  </conditionalFormatting>
  <conditionalFormatting sqref="J37:N37">
    <cfRule type="cellIs" dxfId="4877" priority="4877" stopIfTrue="1" operator="equal">
      <formula>0</formula>
    </cfRule>
    <cfRule type="cellIs" dxfId="4876" priority="4878" stopIfTrue="1" operator="greaterThan">
      <formula>0.0000001</formula>
    </cfRule>
  </conditionalFormatting>
  <conditionalFormatting sqref="J37:N37">
    <cfRule type="cellIs" dxfId="4875" priority="4875" stopIfTrue="1" operator="equal">
      <formula>0</formula>
    </cfRule>
    <cfRule type="cellIs" dxfId="4874" priority="4876" stopIfTrue="1" operator="greaterThan">
      <formula>0.0000001</formula>
    </cfRule>
  </conditionalFormatting>
  <conditionalFormatting sqref="J37:N37">
    <cfRule type="cellIs" dxfId="4873" priority="4873" stopIfTrue="1" operator="equal">
      <formula>0</formula>
    </cfRule>
    <cfRule type="cellIs" dxfId="4872" priority="4874" stopIfTrue="1" operator="greaterThan">
      <formula>0.0000001</formula>
    </cfRule>
  </conditionalFormatting>
  <conditionalFormatting sqref="J39:N39">
    <cfRule type="cellIs" dxfId="4871" priority="4871" stopIfTrue="1" operator="equal">
      <formula>0</formula>
    </cfRule>
    <cfRule type="cellIs" dxfId="4870" priority="4872" stopIfTrue="1" operator="greaterThan">
      <formula>0.0000001</formula>
    </cfRule>
  </conditionalFormatting>
  <conditionalFormatting sqref="J39:N39">
    <cfRule type="cellIs" dxfId="4869" priority="4869" stopIfTrue="1" operator="equal">
      <formula>0</formula>
    </cfRule>
    <cfRule type="cellIs" dxfId="4868" priority="4870" stopIfTrue="1" operator="greaterThan">
      <formula>0.0000001</formula>
    </cfRule>
  </conditionalFormatting>
  <conditionalFormatting sqref="J39:N39">
    <cfRule type="cellIs" dxfId="4867" priority="4867" stopIfTrue="1" operator="equal">
      <formula>0</formula>
    </cfRule>
    <cfRule type="cellIs" dxfId="4866" priority="4868" stopIfTrue="1" operator="greaterThan">
      <formula>0.0000001</formula>
    </cfRule>
  </conditionalFormatting>
  <conditionalFormatting sqref="J39:N39">
    <cfRule type="cellIs" dxfId="4865" priority="4865" stopIfTrue="1" operator="equal">
      <formula>0</formula>
    </cfRule>
    <cfRule type="cellIs" dxfId="4864" priority="4866" stopIfTrue="1" operator="greaterThan">
      <formula>0.0000001</formula>
    </cfRule>
  </conditionalFormatting>
  <conditionalFormatting sqref="J39:N39">
    <cfRule type="cellIs" dxfId="4863" priority="4863" stopIfTrue="1" operator="equal">
      <formula>0</formula>
    </cfRule>
    <cfRule type="cellIs" dxfId="4862" priority="4864" stopIfTrue="1" operator="greaterThan">
      <formula>0.0000001</formula>
    </cfRule>
  </conditionalFormatting>
  <conditionalFormatting sqref="J39:N39">
    <cfRule type="cellIs" dxfId="4861" priority="4861" stopIfTrue="1" operator="equal">
      <formula>0</formula>
    </cfRule>
    <cfRule type="cellIs" dxfId="4860" priority="4862" stopIfTrue="1" operator="greaterThan">
      <formula>0.0000001</formula>
    </cfRule>
  </conditionalFormatting>
  <conditionalFormatting sqref="J39:N39">
    <cfRule type="cellIs" dxfId="4859" priority="4859" stopIfTrue="1" operator="equal">
      <formula>0</formula>
    </cfRule>
    <cfRule type="cellIs" dxfId="4858" priority="4860" stopIfTrue="1" operator="greaterThan">
      <formula>0.0000001</formula>
    </cfRule>
  </conditionalFormatting>
  <conditionalFormatting sqref="J41:N41">
    <cfRule type="cellIs" dxfId="4857" priority="4857" stopIfTrue="1" operator="equal">
      <formula>0</formula>
    </cfRule>
    <cfRule type="cellIs" dxfId="4856" priority="4858" stopIfTrue="1" operator="greaterThan">
      <formula>0.0000001</formula>
    </cfRule>
  </conditionalFormatting>
  <conditionalFormatting sqref="J41:N41">
    <cfRule type="cellIs" dxfId="4855" priority="4855" stopIfTrue="1" operator="equal">
      <formula>0</formula>
    </cfRule>
    <cfRule type="cellIs" dxfId="4854" priority="4856" stopIfTrue="1" operator="greaterThan">
      <formula>0.0000001</formula>
    </cfRule>
  </conditionalFormatting>
  <conditionalFormatting sqref="J41:N41">
    <cfRule type="cellIs" dxfId="4853" priority="4853" stopIfTrue="1" operator="equal">
      <formula>0</formula>
    </cfRule>
    <cfRule type="cellIs" dxfId="4852" priority="4854" stopIfTrue="1" operator="greaterThan">
      <formula>0.0000001</formula>
    </cfRule>
  </conditionalFormatting>
  <conditionalFormatting sqref="J41:N41">
    <cfRule type="cellIs" dxfId="4851" priority="4851" stopIfTrue="1" operator="equal">
      <formula>0</formula>
    </cfRule>
    <cfRule type="cellIs" dxfId="4850" priority="4852" stopIfTrue="1" operator="greaterThan">
      <formula>0.0000001</formula>
    </cfRule>
  </conditionalFormatting>
  <conditionalFormatting sqref="J41:N41">
    <cfRule type="cellIs" dxfId="4849" priority="4849" stopIfTrue="1" operator="equal">
      <formula>0</formula>
    </cfRule>
    <cfRule type="cellIs" dxfId="4848" priority="4850" stopIfTrue="1" operator="greaterThan">
      <formula>0.0000001</formula>
    </cfRule>
  </conditionalFormatting>
  <conditionalFormatting sqref="J41:N41">
    <cfRule type="cellIs" dxfId="4847" priority="4847" stopIfTrue="1" operator="equal">
      <formula>0</formula>
    </cfRule>
    <cfRule type="cellIs" dxfId="4846" priority="4848" stopIfTrue="1" operator="greaterThan">
      <formula>0.0000001</formula>
    </cfRule>
  </conditionalFormatting>
  <conditionalFormatting sqref="J41:N41">
    <cfRule type="cellIs" dxfId="4845" priority="4845" stopIfTrue="1" operator="equal">
      <formula>0</formula>
    </cfRule>
    <cfRule type="cellIs" dxfId="4844" priority="4846" stopIfTrue="1" operator="greaterThan">
      <formula>0.0000001</formula>
    </cfRule>
  </conditionalFormatting>
  <conditionalFormatting sqref="J43:N43">
    <cfRule type="cellIs" dxfId="4843" priority="4843" stopIfTrue="1" operator="equal">
      <formula>0</formula>
    </cfRule>
    <cfRule type="cellIs" dxfId="4842" priority="4844" stopIfTrue="1" operator="greaterThan">
      <formula>0.0000001</formula>
    </cfRule>
  </conditionalFormatting>
  <conditionalFormatting sqref="J43:N43">
    <cfRule type="cellIs" dxfId="4841" priority="4841" stopIfTrue="1" operator="equal">
      <formula>0</formula>
    </cfRule>
    <cfRule type="cellIs" dxfId="4840" priority="4842" stopIfTrue="1" operator="greaterThan">
      <formula>0.0000001</formula>
    </cfRule>
  </conditionalFormatting>
  <conditionalFormatting sqref="J43:N43">
    <cfRule type="cellIs" dxfId="4839" priority="4839" stopIfTrue="1" operator="equal">
      <formula>0</formula>
    </cfRule>
    <cfRule type="cellIs" dxfId="4838" priority="4840" stopIfTrue="1" operator="greaterThan">
      <formula>0.0000001</formula>
    </cfRule>
  </conditionalFormatting>
  <conditionalFormatting sqref="J43:N43">
    <cfRule type="cellIs" dxfId="4837" priority="4837" stopIfTrue="1" operator="equal">
      <formula>0</formula>
    </cfRule>
    <cfRule type="cellIs" dxfId="4836" priority="4838" stopIfTrue="1" operator="greaterThan">
      <formula>0.0000001</formula>
    </cfRule>
  </conditionalFormatting>
  <conditionalFormatting sqref="J43:N43">
    <cfRule type="cellIs" dxfId="4835" priority="4835" stopIfTrue="1" operator="equal">
      <formula>0</formula>
    </cfRule>
    <cfRule type="cellIs" dxfId="4834" priority="4836" stopIfTrue="1" operator="greaterThan">
      <formula>0.0000001</formula>
    </cfRule>
  </conditionalFormatting>
  <conditionalFormatting sqref="J43:N43">
    <cfRule type="cellIs" dxfId="4833" priority="4833" stopIfTrue="1" operator="equal">
      <formula>0</formula>
    </cfRule>
    <cfRule type="cellIs" dxfId="4832" priority="4834" stopIfTrue="1" operator="greaterThan">
      <formula>0.0000001</formula>
    </cfRule>
  </conditionalFormatting>
  <conditionalFormatting sqref="J43:N43">
    <cfRule type="cellIs" dxfId="4831" priority="4831" stopIfTrue="1" operator="equal">
      <formula>0</formula>
    </cfRule>
    <cfRule type="cellIs" dxfId="4830" priority="4832" stopIfTrue="1" operator="greaterThan">
      <formula>0.0000001</formula>
    </cfRule>
  </conditionalFormatting>
  <conditionalFormatting sqref="J45:N45">
    <cfRule type="cellIs" dxfId="4829" priority="4829" stopIfTrue="1" operator="equal">
      <formula>0</formula>
    </cfRule>
    <cfRule type="cellIs" dxfId="4828" priority="4830" stopIfTrue="1" operator="greaterThan">
      <formula>0.0000001</formula>
    </cfRule>
  </conditionalFormatting>
  <conditionalFormatting sqref="J45:N45">
    <cfRule type="cellIs" dxfId="4827" priority="4827" stopIfTrue="1" operator="equal">
      <formula>0</formula>
    </cfRule>
    <cfRule type="cellIs" dxfId="4826" priority="4828" stopIfTrue="1" operator="greaterThan">
      <formula>0.0000001</formula>
    </cfRule>
  </conditionalFormatting>
  <conditionalFormatting sqref="J45:N45">
    <cfRule type="cellIs" dxfId="4825" priority="4825" stopIfTrue="1" operator="equal">
      <formula>0</formula>
    </cfRule>
    <cfRule type="cellIs" dxfId="4824" priority="4826" stopIfTrue="1" operator="greaterThan">
      <formula>0.0000001</formula>
    </cfRule>
  </conditionalFormatting>
  <conditionalFormatting sqref="J45:N45">
    <cfRule type="cellIs" dxfId="4823" priority="4823" stopIfTrue="1" operator="equal">
      <formula>0</formula>
    </cfRule>
    <cfRule type="cellIs" dxfId="4822" priority="4824" stopIfTrue="1" operator="greaterThan">
      <formula>0.0000001</formula>
    </cfRule>
  </conditionalFormatting>
  <conditionalFormatting sqref="J45:N45">
    <cfRule type="cellIs" dxfId="4821" priority="4821" stopIfTrue="1" operator="equal">
      <formula>0</formula>
    </cfRule>
    <cfRule type="cellIs" dxfId="4820" priority="4822" stopIfTrue="1" operator="greaterThan">
      <formula>0.0000001</formula>
    </cfRule>
  </conditionalFormatting>
  <conditionalFormatting sqref="J45:N45">
    <cfRule type="cellIs" dxfId="4819" priority="4819" stopIfTrue="1" operator="equal">
      <formula>0</formula>
    </cfRule>
    <cfRule type="cellIs" dxfId="4818" priority="4820" stopIfTrue="1" operator="greaterThan">
      <formula>0.0000001</formula>
    </cfRule>
  </conditionalFormatting>
  <conditionalFormatting sqref="J45:N45">
    <cfRule type="cellIs" dxfId="4817" priority="4817" stopIfTrue="1" operator="equal">
      <formula>0</formula>
    </cfRule>
    <cfRule type="cellIs" dxfId="4816" priority="4818" stopIfTrue="1" operator="greaterThan">
      <formula>0.0000001</formula>
    </cfRule>
  </conditionalFormatting>
  <conditionalFormatting sqref="J33:N33">
    <cfRule type="cellIs" dxfId="4815" priority="4815" stopIfTrue="1" operator="equal">
      <formula>0</formula>
    </cfRule>
    <cfRule type="cellIs" dxfId="4814" priority="4816" stopIfTrue="1" operator="greaterThan">
      <formula>0.0000001</formula>
    </cfRule>
  </conditionalFormatting>
  <conditionalFormatting sqref="J33:N33">
    <cfRule type="cellIs" dxfId="4813" priority="4813" stopIfTrue="1" operator="equal">
      <formula>0</formula>
    </cfRule>
    <cfRule type="cellIs" dxfId="4812" priority="4814" stopIfTrue="1" operator="greaterThan">
      <formula>0.0000001</formula>
    </cfRule>
  </conditionalFormatting>
  <conditionalFormatting sqref="J33:N33">
    <cfRule type="cellIs" dxfId="4811" priority="4811" stopIfTrue="1" operator="equal">
      <formula>0</formula>
    </cfRule>
    <cfRule type="cellIs" dxfId="4810" priority="4812" stopIfTrue="1" operator="greaterThan">
      <formula>0.0000001</formula>
    </cfRule>
  </conditionalFormatting>
  <conditionalFormatting sqref="J33:N33">
    <cfRule type="cellIs" dxfId="4809" priority="4809" stopIfTrue="1" operator="equal">
      <formula>0</formula>
    </cfRule>
    <cfRule type="cellIs" dxfId="4808" priority="4810" stopIfTrue="1" operator="greaterThan">
      <formula>0.0000001</formula>
    </cfRule>
  </conditionalFormatting>
  <conditionalFormatting sqref="J33:N33">
    <cfRule type="cellIs" dxfId="4807" priority="4807" stopIfTrue="1" operator="equal">
      <formula>0</formula>
    </cfRule>
    <cfRule type="cellIs" dxfId="4806" priority="4808" stopIfTrue="1" operator="greaterThan">
      <formula>0.0000001</formula>
    </cfRule>
  </conditionalFormatting>
  <conditionalFormatting sqref="J33:N33">
    <cfRule type="cellIs" dxfId="4805" priority="4805" stopIfTrue="1" operator="equal">
      <formula>0</formula>
    </cfRule>
    <cfRule type="cellIs" dxfId="4804" priority="4806" stopIfTrue="1" operator="greaterThan">
      <formula>0.0000001</formula>
    </cfRule>
  </conditionalFormatting>
  <conditionalFormatting sqref="J33:N33">
    <cfRule type="cellIs" dxfId="4803" priority="4803" stopIfTrue="1" operator="equal">
      <formula>0</formula>
    </cfRule>
    <cfRule type="cellIs" dxfId="4802" priority="4804" stopIfTrue="1" operator="greaterThan">
      <formula>0.0000001</formula>
    </cfRule>
  </conditionalFormatting>
  <conditionalFormatting sqref="J33:N33">
    <cfRule type="cellIs" dxfId="4801" priority="4801" stopIfTrue="1" operator="equal">
      <formula>0</formula>
    </cfRule>
    <cfRule type="cellIs" dxfId="4800" priority="4802" stopIfTrue="1" operator="greaterThan">
      <formula>0.0000001</formula>
    </cfRule>
  </conditionalFormatting>
  <conditionalFormatting sqref="J33:N33">
    <cfRule type="cellIs" dxfId="4799" priority="4799" stopIfTrue="1" operator="equal">
      <formula>0</formula>
    </cfRule>
    <cfRule type="cellIs" dxfId="4798" priority="4800" stopIfTrue="1" operator="greaterThan">
      <formula>0.0000001</formula>
    </cfRule>
  </conditionalFormatting>
  <conditionalFormatting sqref="J33:N33">
    <cfRule type="cellIs" dxfId="4797" priority="4797" stopIfTrue="1" operator="equal">
      <formula>0</formula>
    </cfRule>
    <cfRule type="cellIs" dxfId="4796" priority="4798" stopIfTrue="1" operator="greaterThan">
      <formula>0.0000001</formula>
    </cfRule>
  </conditionalFormatting>
  <conditionalFormatting sqref="J33:N33">
    <cfRule type="cellIs" dxfId="4795" priority="4795" stopIfTrue="1" operator="equal">
      <formula>0</formula>
    </cfRule>
    <cfRule type="cellIs" dxfId="4794" priority="4796" stopIfTrue="1" operator="greaterThan">
      <formula>0.0000001</formula>
    </cfRule>
  </conditionalFormatting>
  <conditionalFormatting sqref="J33:N33">
    <cfRule type="cellIs" dxfId="4793" priority="4793" stopIfTrue="1" operator="equal">
      <formula>0</formula>
    </cfRule>
    <cfRule type="cellIs" dxfId="4792" priority="4794" stopIfTrue="1" operator="greaterThan">
      <formula>0.0000001</formula>
    </cfRule>
  </conditionalFormatting>
  <conditionalFormatting sqref="J33:N33">
    <cfRule type="cellIs" dxfId="4791" priority="4791" stopIfTrue="1" operator="equal">
      <formula>0</formula>
    </cfRule>
    <cfRule type="cellIs" dxfId="4790" priority="4792" stopIfTrue="1" operator="greaterThan">
      <formula>0.0000001</formula>
    </cfRule>
  </conditionalFormatting>
  <conditionalFormatting sqref="J33:N33">
    <cfRule type="cellIs" dxfId="4789" priority="4789" stopIfTrue="1" operator="equal">
      <formula>0</formula>
    </cfRule>
    <cfRule type="cellIs" dxfId="4788" priority="4790" stopIfTrue="1" operator="greaterThan">
      <formula>0.0000001</formula>
    </cfRule>
  </conditionalFormatting>
  <conditionalFormatting sqref="J35:N35">
    <cfRule type="cellIs" dxfId="4787" priority="4787" stopIfTrue="1" operator="equal">
      <formula>0</formula>
    </cfRule>
    <cfRule type="cellIs" dxfId="4786" priority="4788" stopIfTrue="1" operator="greaterThan">
      <formula>0.0000001</formula>
    </cfRule>
  </conditionalFormatting>
  <conditionalFormatting sqref="J35:N35">
    <cfRule type="cellIs" dxfId="4785" priority="4785" stopIfTrue="1" operator="equal">
      <formula>0</formula>
    </cfRule>
    <cfRule type="cellIs" dxfId="4784" priority="4786" stopIfTrue="1" operator="greaterThan">
      <formula>0.0000001</formula>
    </cfRule>
  </conditionalFormatting>
  <conditionalFormatting sqref="J35:N35">
    <cfRule type="cellIs" dxfId="4783" priority="4783" stopIfTrue="1" operator="equal">
      <formula>0</formula>
    </cfRule>
    <cfRule type="cellIs" dxfId="4782" priority="4784" stopIfTrue="1" operator="greaterThan">
      <formula>0.0000001</formula>
    </cfRule>
  </conditionalFormatting>
  <conditionalFormatting sqref="J35:N35">
    <cfRule type="cellIs" dxfId="4781" priority="4781" stopIfTrue="1" operator="equal">
      <formula>0</formula>
    </cfRule>
    <cfRule type="cellIs" dxfId="4780" priority="4782" stopIfTrue="1" operator="greaterThan">
      <formula>0.0000001</formula>
    </cfRule>
  </conditionalFormatting>
  <conditionalFormatting sqref="J35:N35">
    <cfRule type="cellIs" dxfId="4779" priority="4779" stopIfTrue="1" operator="equal">
      <formula>0</formula>
    </cfRule>
    <cfRule type="cellIs" dxfId="4778" priority="4780" stopIfTrue="1" operator="greaterThan">
      <formula>0.0000001</formula>
    </cfRule>
  </conditionalFormatting>
  <conditionalFormatting sqref="J35:N35">
    <cfRule type="cellIs" dxfId="4777" priority="4777" stopIfTrue="1" operator="equal">
      <formula>0</formula>
    </cfRule>
    <cfRule type="cellIs" dxfId="4776" priority="4778" stopIfTrue="1" operator="greaterThan">
      <formula>0.0000001</formula>
    </cfRule>
  </conditionalFormatting>
  <conditionalFormatting sqref="J35:N35">
    <cfRule type="cellIs" dxfId="4775" priority="4775" stopIfTrue="1" operator="equal">
      <formula>0</formula>
    </cfRule>
    <cfRule type="cellIs" dxfId="4774" priority="4776" stopIfTrue="1" operator="greaterThan">
      <formula>0.0000001</formula>
    </cfRule>
  </conditionalFormatting>
  <conditionalFormatting sqref="J35:N35">
    <cfRule type="cellIs" dxfId="4773" priority="4773" stopIfTrue="1" operator="equal">
      <formula>0</formula>
    </cfRule>
    <cfRule type="cellIs" dxfId="4772" priority="4774" stopIfTrue="1" operator="greaterThan">
      <formula>0.0000001</formula>
    </cfRule>
  </conditionalFormatting>
  <conditionalFormatting sqref="J35:N35">
    <cfRule type="cellIs" dxfId="4771" priority="4771" stopIfTrue="1" operator="equal">
      <formula>0</formula>
    </cfRule>
    <cfRule type="cellIs" dxfId="4770" priority="4772" stopIfTrue="1" operator="greaterThan">
      <formula>0.0000001</formula>
    </cfRule>
  </conditionalFormatting>
  <conditionalFormatting sqref="J35:N35">
    <cfRule type="cellIs" dxfId="4769" priority="4769" stopIfTrue="1" operator="equal">
      <formula>0</formula>
    </cfRule>
    <cfRule type="cellIs" dxfId="4768" priority="4770" stopIfTrue="1" operator="greaterThan">
      <formula>0.0000001</formula>
    </cfRule>
  </conditionalFormatting>
  <conditionalFormatting sqref="J35:N35">
    <cfRule type="cellIs" dxfId="4767" priority="4767" stopIfTrue="1" operator="equal">
      <formula>0</formula>
    </cfRule>
    <cfRule type="cellIs" dxfId="4766" priority="4768" stopIfTrue="1" operator="greaterThan">
      <formula>0.0000001</formula>
    </cfRule>
  </conditionalFormatting>
  <conditionalFormatting sqref="J35:N35">
    <cfRule type="cellIs" dxfId="4765" priority="4765" stopIfTrue="1" operator="equal">
      <formula>0</formula>
    </cfRule>
    <cfRule type="cellIs" dxfId="4764" priority="4766" stopIfTrue="1" operator="greaterThan">
      <formula>0.0000001</formula>
    </cfRule>
  </conditionalFormatting>
  <conditionalFormatting sqref="J35:N35">
    <cfRule type="cellIs" dxfId="4763" priority="4763" stopIfTrue="1" operator="equal">
      <formula>0</formula>
    </cfRule>
    <cfRule type="cellIs" dxfId="4762" priority="4764" stopIfTrue="1" operator="greaterThan">
      <formula>0.0000001</formula>
    </cfRule>
  </conditionalFormatting>
  <conditionalFormatting sqref="J35:N35">
    <cfRule type="cellIs" dxfId="4761" priority="4761" stopIfTrue="1" operator="equal">
      <formula>0</formula>
    </cfRule>
    <cfRule type="cellIs" dxfId="4760" priority="4762" stopIfTrue="1" operator="greaterThan">
      <formula>0.0000001</formula>
    </cfRule>
  </conditionalFormatting>
  <conditionalFormatting sqref="J31:N31">
    <cfRule type="cellIs" dxfId="4759" priority="4759" stopIfTrue="1" operator="equal">
      <formula>0</formula>
    </cfRule>
    <cfRule type="cellIs" dxfId="4758" priority="4760" stopIfTrue="1" operator="greaterThan">
      <formula>0.0000001</formula>
    </cfRule>
  </conditionalFormatting>
  <conditionalFormatting sqref="J31:N31">
    <cfRule type="cellIs" dxfId="4757" priority="4757" stopIfTrue="1" operator="equal">
      <formula>0</formula>
    </cfRule>
    <cfRule type="cellIs" dxfId="4756" priority="4758" stopIfTrue="1" operator="greaterThan">
      <formula>0.0000001</formula>
    </cfRule>
  </conditionalFormatting>
  <conditionalFormatting sqref="J31:N31">
    <cfRule type="cellIs" dxfId="4755" priority="4755" stopIfTrue="1" operator="equal">
      <formula>0</formula>
    </cfRule>
    <cfRule type="cellIs" dxfId="4754" priority="4756" stopIfTrue="1" operator="greaterThan">
      <formula>0.0000001</formula>
    </cfRule>
  </conditionalFormatting>
  <conditionalFormatting sqref="J31:N31">
    <cfRule type="cellIs" dxfId="4753" priority="4753" stopIfTrue="1" operator="equal">
      <formula>0</formula>
    </cfRule>
    <cfRule type="cellIs" dxfId="4752" priority="4754" stopIfTrue="1" operator="greaterThan">
      <formula>0.0000001</formula>
    </cfRule>
  </conditionalFormatting>
  <conditionalFormatting sqref="J31:N31">
    <cfRule type="cellIs" dxfId="4751" priority="4751" stopIfTrue="1" operator="equal">
      <formula>0</formula>
    </cfRule>
    <cfRule type="cellIs" dxfId="4750" priority="4752" stopIfTrue="1" operator="greaterThan">
      <formula>0.0000001</formula>
    </cfRule>
  </conditionalFormatting>
  <conditionalFormatting sqref="J31:N31">
    <cfRule type="cellIs" dxfId="4749" priority="4749" stopIfTrue="1" operator="equal">
      <formula>0</formula>
    </cfRule>
    <cfRule type="cellIs" dxfId="4748" priority="4750" stopIfTrue="1" operator="greaterThan">
      <formula>0.0000001</formula>
    </cfRule>
  </conditionalFormatting>
  <conditionalFormatting sqref="J31:N31">
    <cfRule type="cellIs" dxfId="4747" priority="4747" stopIfTrue="1" operator="equal">
      <formula>0</formula>
    </cfRule>
    <cfRule type="cellIs" dxfId="4746" priority="4748" stopIfTrue="1" operator="greaterThan">
      <formula>0.0000001</formula>
    </cfRule>
  </conditionalFormatting>
  <conditionalFormatting sqref="J17:N17">
    <cfRule type="cellIs" dxfId="4745" priority="4745" stopIfTrue="1" operator="equal">
      <formula>0</formula>
    </cfRule>
    <cfRule type="cellIs" dxfId="4744" priority="4746" stopIfTrue="1" operator="greaterThan">
      <formula>0.0000001</formula>
    </cfRule>
  </conditionalFormatting>
  <conditionalFormatting sqref="J17:N17">
    <cfRule type="cellIs" dxfId="4743" priority="4743" stopIfTrue="1" operator="equal">
      <formula>0</formula>
    </cfRule>
    <cfRule type="cellIs" dxfId="4742" priority="4744" stopIfTrue="1" operator="greaterThan">
      <formula>0.0000001</formula>
    </cfRule>
  </conditionalFormatting>
  <conditionalFormatting sqref="J17:N17">
    <cfRule type="cellIs" dxfId="4741" priority="4741" stopIfTrue="1" operator="equal">
      <formula>0</formula>
    </cfRule>
    <cfRule type="cellIs" dxfId="4740" priority="4742" stopIfTrue="1" operator="greaterThan">
      <formula>0.0000001</formula>
    </cfRule>
  </conditionalFormatting>
  <conditionalFormatting sqref="J17:N17">
    <cfRule type="cellIs" dxfId="4739" priority="4739" stopIfTrue="1" operator="equal">
      <formula>0</formula>
    </cfRule>
    <cfRule type="cellIs" dxfId="4738" priority="4740" stopIfTrue="1" operator="greaterThan">
      <formula>0.0000001</formula>
    </cfRule>
  </conditionalFormatting>
  <conditionalFormatting sqref="J17:N17">
    <cfRule type="cellIs" dxfId="4737" priority="4737" stopIfTrue="1" operator="equal">
      <formula>0</formula>
    </cfRule>
    <cfRule type="cellIs" dxfId="4736" priority="4738" stopIfTrue="1" operator="greaterThan">
      <formula>0.0000001</formula>
    </cfRule>
  </conditionalFormatting>
  <conditionalFormatting sqref="J17:N17">
    <cfRule type="cellIs" dxfId="4735" priority="4735" stopIfTrue="1" operator="equal">
      <formula>0</formula>
    </cfRule>
    <cfRule type="cellIs" dxfId="4734" priority="4736" stopIfTrue="1" operator="greaterThan">
      <formula>0.0000001</formula>
    </cfRule>
  </conditionalFormatting>
  <conditionalFormatting sqref="J17:N17">
    <cfRule type="cellIs" dxfId="4733" priority="4733" stopIfTrue="1" operator="equal">
      <formula>0</formula>
    </cfRule>
    <cfRule type="cellIs" dxfId="4732" priority="4734" stopIfTrue="1" operator="greaterThan">
      <formula>0.0000001</formula>
    </cfRule>
  </conditionalFormatting>
  <conditionalFormatting sqref="J19:N19">
    <cfRule type="cellIs" dxfId="4731" priority="4731" stopIfTrue="1" operator="equal">
      <formula>0</formula>
    </cfRule>
    <cfRule type="cellIs" dxfId="4730" priority="4732" stopIfTrue="1" operator="greaterThan">
      <formula>0.0000001</formula>
    </cfRule>
  </conditionalFormatting>
  <conditionalFormatting sqref="J19:N19">
    <cfRule type="cellIs" dxfId="4729" priority="4729" stopIfTrue="1" operator="equal">
      <formula>0</formula>
    </cfRule>
    <cfRule type="cellIs" dxfId="4728" priority="4730" stopIfTrue="1" operator="greaterThan">
      <formula>0.0000001</formula>
    </cfRule>
  </conditionalFormatting>
  <conditionalFormatting sqref="J19:N19">
    <cfRule type="cellIs" dxfId="4727" priority="4727" stopIfTrue="1" operator="equal">
      <formula>0</formula>
    </cfRule>
    <cfRule type="cellIs" dxfId="4726" priority="4728" stopIfTrue="1" operator="greaterThan">
      <formula>0.0000001</formula>
    </cfRule>
  </conditionalFormatting>
  <conditionalFormatting sqref="J19:N19">
    <cfRule type="cellIs" dxfId="4725" priority="4725" stopIfTrue="1" operator="equal">
      <formula>0</formula>
    </cfRule>
    <cfRule type="cellIs" dxfId="4724" priority="4726" stopIfTrue="1" operator="greaterThan">
      <formula>0.0000001</formula>
    </cfRule>
  </conditionalFormatting>
  <conditionalFormatting sqref="J19:N19">
    <cfRule type="cellIs" dxfId="4723" priority="4723" stopIfTrue="1" operator="equal">
      <formula>0</formula>
    </cfRule>
    <cfRule type="cellIs" dxfId="4722" priority="4724" stopIfTrue="1" operator="greaterThan">
      <formula>0.0000001</formula>
    </cfRule>
  </conditionalFormatting>
  <conditionalFormatting sqref="J19:N19">
    <cfRule type="cellIs" dxfId="4721" priority="4721" stopIfTrue="1" operator="equal">
      <formula>0</formula>
    </cfRule>
    <cfRule type="cellIs" dxfId="4720" priority="4722" stopIfTrue="1" operator="greaterThan">
      <formula>0.0000001</formula>
    </cfRule>
  </conditionalFormatting>
  <conditionalFormatting sqref="J19:N19">
    <cfRule type="cellIs" dxfId="4719" priority="4719" stopIfTrue="1" operator="equal">
      <formula>0</formula>
    </cfRule>
    <cfRule type="cellIs" dxfId="4718" priority="4720" stopIfTrue="1" operator="greaterThan">
      <formula>0.0000001</formula>
    </cfRule>
  </conditionalFormatting>
  <conditionalFormatting sqref="J21:N21">
    <cfRule type="cellIs" dxfId="4717" priority="4717" stopIfTrue="1" operator="equal">
      <formula>0</formula>
    </cfRule>
    <cfRule type="cellIs" dxfId="4716" priority="4718" stopIfTrue="1" operator="greaterThan">
      <formula>0.0000001</formula>
    </cfRule>
  </conditionalFormatting>
  <conditionalFormatting sqref="J21:N21">
    <cfRule type="cellIs" dxfId="4715" priority="4715" stopIfTrue="1" operator="equal">
      <formula>0</formula>
    </cfRule>
    <cfRule type="cellIs" dxfId="4714" priority="4716" stopIfTrue="1" operator="greaterThan">
      <formula>0.0000001</formula>
    </cfRule>
  </conditionalFormatting>
  <conditionalFormatting sqref="J21:N21">
    <cfRule type="cellIs" dxfId="4713" priority="4713" stopIfTrue="1" operator="equal">
      <formula>0</formula>
    </cfRule>
    <cfRule type="cellIs" dxfId="4712" priority="4714" stopIfTrue="1" operator="greaterThan">
      <formula>0.0000001</formula>
    </cfRule>
  </conditionalFormatting>
  <conditionalFormatting sqref="J21:N21">
    <cfRule type="cellIs" dxfId="4711" priority="4711" stopIfTrue="1" operator="equal">
      <formula>0</formula>
    </cfRule>
    <cfRule type="cellIs" dxfId="4710" priority="4712" stopIfTrue="1" operator="greaterThan">
      <formula>0.0000001</formula>
    </cfRule>
  </conditionalFormatting>
  <conditionalFormatting sqref="J21:N21">
    <cfRule type="cellIs" dxfId="4709" priority="4709" stopIfTrue="1" operator="equal">
      <formula>0</formula>
    </cfRule>
    <cfRule type="cellIs" dxfId="4708" priority="4710" stopIfTrue="1" operator="greaterThan">
      <formula>0.0000001</formula>
    </cfRule>
  </conditionalFormatting>
  <conditionalFormatting sqref="J21:N21">
    <cfRule type="cellIs" dxfId="4707" priority="4707" stopIfTrue="1" operator="equal">
      <formula>0</formula>
    </cfRule>
    <cfRule type="cellIs" dxfId="4706" priority="4708" stopIfTrue="1" operator="greaterThan">
      <formula>0.0000001</formula>
    </cfRule>
  </conditionalFormatting>
  <conditionalFormatting sqref="J21:N21">
    <cfRule type="cellIs" dxfId="4705" priority="4705" stopIfTrue="1" operator="equal">
      <formula>0</formula>
    </cfRule>
    <cfRule type="cellIs" dxfId="4704" priority="4706" stopIfTrue="1" operator="greaterThan">
      <formula>0.0000001</formula>
    </cfRule>
  </conditionalFormatting>
  <conditionalFormatting sqref="J23:N23">
    <cfRule type="cellIs" dxfId="4703" priority="4703" stopIfTrue="1" operator="equal">
      <formula>0</formula>
    </cfRule>
    <cfRule type="cellIs" dxfId="4702" priority="4704" stopIfTrue="1" operator="greaterThan">
      <formula>0.0000001</formula>
    </cfRule>
  </conditionalFormatting>
  <conditionalFormatting sqref="J23:N23">
    <cfRule type="cellIs" dxfId="4701" priority="4701" stopIfTrue="1" operator="equal">
      <formula>0</formula>
    </cfRule>
    <cfRule type="cellIs" dxfId="4700" priority="4702" stopIfTrue="1" operator="greaterThan">
      <formula>0.0000001</formula>
    </cfRule>
  </conditionalFormatting>
  <conditionalFormatting sqref="J23:N23">
    <cfRule type="cellIs" dxfId="4699" priority="4699" stopIfTrue="1" operator="equal">
      <formula>0</formula>
    </cfRule>
    <cfRule type="cellIs" dxfId="4698" priority="4700" stopIfTrue="1" operator="greaterThan">
      <formula>0.0000001</formula>
    </cfRule>
  </conditionalFormatting>
  <conditionalFormatting sqref="J23:N23">
    <cfRule type="cellIs" dxfId="4697" priority="4697" stopIfTrue="1" operator="equal">
      <formula>0</formula>
    </cfRule>
    <cfRule type="cellIs" dxfId="4696" priority="4698" stopIfTrue="1" operator="greaterThan">
      <formula>0.0000001</formula>
    </cfRule>
  </conditionalFormatting>
  <conditionalFormatting sqref="J23:N23">
    <cfRule type="cellIs" dxfId="4695" priority="4695" stopIfTrue="1" operator="equal">
      <formula>0</formula>
    </cfRule>
    <cfRule type="cellIs" dxfId="4694" priority="4696" stopIfTrue="1" operator="greaterThan">
      <formula>0.0000001</formula>
    </cfRule>
  </conditionalFormatting>
  <conditionalFormatting sqref="J23:N23">
    <cfRule type="cellIs" dxfId="4693" priority="4693" stopIfTrue="1" operator="equal">
      <formula>0</formula>
    </cfRule>
    <cfRule type="cellIs" dxfId="4692" priority="4694" stopIfTrue="1" operator="greaterThan">
      <formula>0.0000001</formula>
    </cfRule>
  </conditionalFormatting>
  <conditionalFormatting sqref="J23:N23">
    <cfRule type="cellIs" dxfId="4691" priority="4691" stopIfTrue="1" operator="equal">
      <formula>0</formula>
    </cfRule>
    <cfRule type="cellIs" dxfId="4690" priority="4692" stopIfTrue="1" operator="greaterThan">
      <formula>0.0000001</formula>
    </cfRule>
  </conditionalFormatting>
  <conditionalFormatting sqref="J25:N25">
    <cfRule type="cellIs" dxfId="4689" priority="4689" stopIfTrue="1" operator="equal">
      <formula>0</formula>
    </cfRule>
    <cfRule type="cellIs" dxfId="4688" priority="4690" stopIfTrue="1" operator="greaterThan">
      <formula>0.0000001</formula>
    </cfRule>
  </conditionalFormatting>
  <conditionalFormatting sqref="J25:N25">
    <cfRule type="cellIs" dxfId="4687" priority="4687" stopIfTrue="1" operator="equal">
      <formula>0</formula>
    </cfRule>
    <cfRule type="cellIs" dxfId="4686" priority="4688" stopIfTrue="1" operator="greaterThan">
      <formula>0.0000001</formula>
    </cfRule>
  </conditionalFormatting>
  <conditionalFormatting sqref="J25:N25">
    <cfRule type="cellIs" dxfId="4685" priority="4685" stopIfTrue="1" operator="equal">
      <formula>0</formula>
    </cfRule>
    <cfRule type="cellIs" dxfId="4684" priority="4686" stopIfTrue="1" operator="greaterThan">
      <formula>0.0000001</formula>
    </cfRule>
  </conditionalFormatting>
  <conditionalFormatting sqref="J25:N25">
    <cfRule type="cellIs" dxfId="4683" priority="4683" stopIfTrue="1" operator="equal">
      <formula>0</formula>
    </cfRule>
    <cfRule type="cellIs" dxfId="4682" priority="4684" stopIfTrue="1" operator="greaterThan">
      <formula>0.0000001</formula>
    </cfRule>
  </conditionalFormatting>
  <conditionalFormatting sqref="J25:N25">
    <cfRule type="cellIs" dxfId="4681" priority="4681" stopIfTrue="1" operator="equal">
      <formula>0</formula>
    </cfRule>
    <cfRule type="cellIs" dxfId="4680" priority="4682" stopIfTrue="1" operator="greaterThan">
      <formula>0.0000001</formula>
    </cfRule>
  </conditionalFormatting>
  <conditionalFormatting sqref="J25:N25">
    <cfRule type="cellIs" dxfId="4679" priority="4679" stopIfTrue="1" operator="equal">
      <formula>0</formula>
    </cfRule>
    <cfRule type="cellIs" dxfId="4678" priority="4680" stopIfTrue="1" operator="greaterThan">
      <formula>0.0000001</formula>
    </cfRule>
  </conditionalFormatting>
  <conditionalFormatting sqref="J25:N25">
    <cfRule type="cellIs" dxfId="4677" priority="4677" stopIfTrue="1" operator="equal">
      <formula>0</formula>
    </cfRule>
    <cfRule type="cellIs" dxfId="4676" priority="4678" stopIfTrue="1" operator="greaterThan">
      <formula>0.0000001</formula>
    </cfRule>
  </conditionalFormatting>
  <conditionalFormatting sqref="J27:N27">
    <cfRule type="cellIs" dxfId="4675" priority="4675" stopIfTrue="1" operator="equal">
      <formula>0</formula>
    </cfRule>
    <cfRule type="cellIs" dxfId="4674" priority="4676" stopIfTrue="1" operator="greaterThan">
      <formula>0.0000001</formula>
    </cfRule>
  </conditionalFormatting>
  <conditionalFormatting sqref="J27:N27">
    <cfRule type="cellIs" dxfId="4673" priority="4673" stopIfTrue="1" operator="equal">
      <formula>0</formula>
    </cfRule>
    <cfRule type="cellIs" dxfId="4672" priority="4674" stopIfTrue="1" operator="greaterThan">
      <formula>0.0000001</formula>
    </cfRule>
  </conditionalFormatting>
  <conditionalFormatting sqref="J27:N27">
    <cfRule type="cellIs" dxfId="4671" priority="4671" stopIfTrue="1" operator="equal">
      <formula>0</formula>
    </cfRule>
    <cfRule type="cellIs" dxfId="4670" priority="4672" stopIfTrue="1" operator="greaterThan">
      <formula>0.0000001</formula>
    </cfRule>
  </conditionalFormatting>
  <conditionalFormatting sqref="J27:N27">
    <cfRule type="cellIs" dxfId="4669" priority="4669" stopIfTrue="1" operator="equal">
      <formula>0</formula>
    </cfRule>
    <cfRule type="cellIs" dxfId="4668" priority="4670" stopIfTrue="1" operator="greaterThan">
      <formula>0.0000001</formula>
    </cfRule>
  </conditionalFormatting>
  <conditionalFormatting sqref="J27:N27">
    <cfRule type="cellIs" dxfId="4667" priority="4667" stopIfTrue="1" operator="equal">
      <formula>0</formula>
    </cfRule>
    <cfRule type="cellIs" dxfId="4666" priority="4668" stopIfTrue="1" operator="greaterThan">
      <formula>0.0000001</formula>
    </cfRule>
  </conditionalFormatting>
  <conditionalFormatting sqref="J27:N27">
    <cfRule type="cellIs" dxfId="4665" priority="4665" stopIfTrue="1" operator="equal">
      <formula>0</formula>
    </cfRule>
    <cfRule type="cellIs" dxfId="4664" priority="4666" stopIfTrue="1" operator="greaterThan">
      <formula>0.0000001</formula>
    </cfRule>
  </conditionalFormatting>
  <conditionalFormatting sqref="J27:N27">
    <cfRule type="cellIs" dxfId="4663" priority="4663" stopIfTrue="1" operator="equal">
      <formula>0</formula>
    </cfRule>
    <cfRule type="cellIs" dxfId="4662" priority="4664" stopIfTrue="1" operator="greaterThan">
      <formula>0.0000001</formula>
    </cfRule>
  </conditionalFormatting>
  <conditionalFormatting sqref="J29:N29">
    <cfRule type="cellIs" dxfId="4661" priority="4661" stopIfTrue="1" operator="equal">
      <formula>0</formula>
    </cfRule>
    <cfRule type="cellIs" dxfId="4660" priority="4662" stopIfTrue="1" operator="greaterThan">
      <formula>0.0000001</formula>
    </cfRule>
  </conditionalFormatting>
  <conditionalFormatting sqref="J29:N29">
    <cfRule type="cellIs" dxfId="4659" priority="4659" stopIfTrue="1" operator="equal">
      <formula>0</formula>
    </cfRule>
    <cfRule type="cellIs" dxfId="4658" priority="4660" stopIfTrue="1" operator="greaterThan">
      <formula>0.0000001</formula>
    </cfRule>
  </conditionalFormatting>
  <conditionalFormatting sqref="J29:N29">
    <cfRule type="cellIs" dxfId="4657" priority="4657" stopIfTrue="1" operator="equal">
      <formula>0</formula>
    </cfRule>
    <cfRule type="cellIs" dxfId="4656" priority="4658" stopIfTrue="1" operator="greaterThan">
      <formula>0.0000001</formula>
    </cfRule>
  </conditionalFormatting>
  <conditionalFormatting sqref="J29:N29">
    <cfRule type="cellIs" dxfId="4655" priority="4655" stopIfTrue="1" operator="equal">
      <formula>0</formula>
    </cfRule>
    <cfRule type="cellIs" dxfId="4654" priority="4656" stopIfTrue="1" operator="greaterThan">
      <formula>0.0000001</formula>
    </cfRule>
  </conditionalFormatting>
  <conditionalFormatting sqref="J29:N29">
    <cfRule type="cellIs" dxfId="4653" priority="4653" stopIfTrue="1" operator="equal">
      <formula>0</formula>
    </cfRule>
    <cfRule type="cellIs" dxfId="4652" priority="4654" stopIfTrue="1" operator="greaterThan">
      <formula>0.0000001</formula>
    </cfRule>
  </conditionalFormatting>
  <conditionalFormatting sqref="J29:N29">
    <cfRule type="cellIs" dxfId="4651" priority="4651" stopIfTrue="1" operator="equal">
      <formula>0</formula>
    </cfRule>
    <cfRule type="cellIs" dxfId="4650" priority="4652" stopIfTrue="1" operator="greaterThan">
      <formula>0.0000001</formula>
    </cfRule>
  </conditionalFormatting>
  <conditionalFormatting sqref="J29:N29">
    <cfRule type="cellIs" dxfId="4649" priority="4649" stopIfTrue="1" operator="equal">
      <formula>0</formula>
    </cfRule>
    <cfRule type="cellIs" dxfId="4648" priority="4650" stopIfTrue="1" operator="greaterThan">
      <formula>0.0000001</formula>
    </cfRule>
  </conditionalFormatting>
  <conditionalFormatting sqref="J31:N31">
    <cfRule type="cellIs" dxfId="4647" priority="4647" stopIfTrue="1" operator="equal">
      <formula>0</formula>
    </cfRule>
    <cfRule type="cellIs" dxfId="4646" priority="4648" stopIfTrue="1" operator="greaterThan">
      <formula>0.0000001</formula>
    </cfRule>
  </conditionalFormatting>
  <conditionalFormatting sqref="J31:N31">
    <cfRule type="cellIs" dxfId="4645" priority="4645" stopIfTrue="1" operator="equal">
      <formula>0</formula>
    </cfRule>
    <cfRule type="cellIs" dxfId="4644" priority="4646" stopIfTrue="1" operator="greaterThan">
      <formula>0.0000001</formula>
    </cfRule>
  </conditionalFormatting>
  <conditionalFormatting sqref="J31:N31">
    <cfRule type="cellIs" dxfId="4643" priority="4643" stopIfTrue="1" operator="equal">
      <formula>0</formula>
    </cfRule>
    <cfRule type="cellIs" dxfId="4642" priority="4644" stopIfTrue="1" operator="greaterThan">
      <formula>0.0000001</formula>
    </cfRule>
  </conditionalFormatting>
  <conditionalFormatting sqref="J31:N31">
    <cfRule type="cellIs" dxfId="4641" priority="4641" stopIfTrue="1" operator="equal">
      <formula>0</formula>
    </cfRule>
    <cfRule type="cellIs" dxfId="4640" priority="4642" stopIfTrue="1" operator="greaterThan">
      <formula>0.0000001</formula>
    </cfRule>
  </conditionalFormatting>
  <conditionalFormatting sqref="J31:N31">
    <cfRule type="cellIs" dxfId="4639" priority="4639" stopIfTrue="1" operator="equal">
      <formula>0</formula>
    </cfRule>
    <cfRule type="cellIs" dxfId="4638" priority="4640" stopIfTrue="1" operator="greaterThan">
      <formula>0.0000001</formula>
    </cfRule>
  </conditionalFormatting>
  <conditionalFormatting sqref="J31:N31">
    <cfRule type="cellIs" dxfId="4637" priority="4637" stopIfTrue="1" operator="equal">
      <formula>0</formula>
    </cfRule>
    <cfRule type="cellIs" dxfId="4636" priority="4638" stopIfTrue="1" operator="greaterThan">
      <formula>0.0000001</formula>
    </cfRule>
  </conditionalFormatting>
  <conditionalFormatting sqref="J31:N31">
    <cfRule type="cellIs" dxfId="4635" priority="4635" stopIfTrue="1" operator="equal">
      <formula>0</formula>
    </cfRule>
    <cfRule type="cellIs" dxfId="4634" priority="4636" stopIfTrue="1" operator="greaterThan">
      <formula>0.0000001</formula>
    </cfRule>
  </conditionalFormatting>
  <conditionalFormatting sqref="J33:N33">
    <cfRule type="cellIs" dxfId="4633" priority="4633" stopIfTrue="1" operator="equal">
      <formula>0</formula>
    </cfRule>
    <cfRule type="cellIs" dxfId="4632" priority="4634" stopIfTrue="1" operator="greaterThan">
      <formula>0.0000001</formula>
    </cfRule>
  </conditionalFormatting>
  <conditionalFormatting sqref="J33:N33">
    <cfRule type="cellIs" dxfId="4631" priority="4631" stopIfTrue="1" operator="equal">
      <formula>0</formula>
    </cfRule>
    <cfRule type="cellIs" dxfId="4630" priority="4632" stopIfTrue="1" operator="greaterThan">
      <formula>0.0000001</formula>
    </cfRule>
  </conditionalFormatting>
  <conditionalFormatting sqref="J33:N33">
    <cfRule type="cellIs" dxfId="4629" priority="4629" stopIfTrue="1" operator="equal">
      <formula>0</formula>
    </cfRule>
    <cfRule type="cellIs" dxfId="4628" priority="4630" stopIfTrue="1" operator="greaterThan">
      <formula>0.0000001</formula>
    </cfRule>
  </conditionalFormatting>
  <conditionalFormatting sqref="J33:N33">
    <cfRule type="cellIs" dxfId="4627" priority="4627" stopIfTrue="1" operator="equal">
      <formula>0</formula>
    </cfRule>
    <cfRule type="cellIs" dxfId="4626" priority="4628" stopIfTrue="1" operator="greaterThan">
      <formula>0.0000001</formula>
    </cfRule>
  </conditionalFormatting>
  <conditionalFormatting sqref="J33:N33">
    <cfRule type="cellIs" dxfId="4625" priority="4625" stopIfTrue="1" operator="equal">
      <formula>0</formula>
    </cfRule>
    <cfRule type="cellIs" dxfId="4624" priority="4626" stopIfTrue="1" operator="greaterThan">
      <formula>0.0000001</formula>
    </cfRule>
  </conditionalFormatting>
  <conditionalFormatting sqref="J33:N33">
    <cfRule type="cellIs" dxfId="4623" priority="4623" stopIfTrue="1" operator="equal">
      <formula>0</formula>
    </cfRule>
    <cfRule type="cellIs" dxfId="4622" priority="4624" stopIfTrue="1" operator="greaterThan">
      <formula>0.0000001</formula>
    </cfRule>
  </conditionalFormatting>
  <conditionalFormatting sqref="J33:N33">
    <cfRule type="cellIs" dxfId="4621" priority="4621" stopIfTrue="1" operator="equal">
      <formula>0</formula>
    </cfRule>
    <cfRule type="cellIs" dxfId="4620" priority="4622" stopIfTrue="1" operator="greaterThan">
      <formula>0.0000001</formula>
    </cfRule>
  </conditionalFormatting>
  <conditionalFormatting sqref="J35:N35">
    <cfRule type="cellIs" dxfId="4619" priority="4619" stopIfTrue="1" operator="equal">
      <formula>0</formula>
    </cfRule>
    <cfRule type="cellIs" dxfId="4618" priority="4620" stopIfTrue="1" operator="greaterThan">
      <formula>0.0000001</formula>
    </cfRule>
  </conditionalFormatting>
  <conditionalFormatting sqref="J35:N35">
    <cfRule type="cellIs" dxfId="4617" priority="4617" stopIfTrue="1" operator="equal">
      <formula>0</formula>
    </cfRule>
    <cfRule type="cellIs" dxfId="4616" priority="4618" stopIfTrue="1" operator="greaterThan">
      <formula>0.0000001</formula>
    </cfRule>
  </conditionalFormatting>
  <conditionalFormatting sqref="J35:N35">
    <cfRule type="cellIs" dxfId="4615" priority="4615" stopIfTrue="1" operator="equal">
      <formula>0</formula>
    </cfRule>
    <cfRule type="cellIs" dxfId="4614" priority="4616" stopIfTrue="1" operator="greaterThan">
      <formula>0.0000001</formula>
    </cfRule>
  </conditionalFormatting>
  <conditionalFormatting sqref="J35:N35">
    <cfRule type="cellIs" dxfId="4613" priority="4613" stopIfTrue="1" operator="equal">
      <formula>0</formula>
    </cfRule>
    <cfRule type="cellIs" dxfId="4612" priority="4614" stopIfTrue="1" operator="greaterThan">
      <formula>0.0000001</formula>
    </cfRule>
  </conditionalFormatting>
  <conditionalFormatting sqref="J35:N35">
    <cfRule type="cellIs" dxfId="4611" priority="4611" stopIfTrue="1" operator="equal">
      <formula>0</formula>
    </cfRule>
    <cfRule type="cellIs" dxfId="4610" priority="4612" stopIfTrue="1" operator="greaterThan">
      <formula>0.0000001</formula>
    </cfRule>
  </conditionalFormatting>
  <conditionalFormatting sqref="J35:N35">
    <cfRule type="cellIs" dxfId="4609" priority="4609" stopIfTrue="1" operator="equal">
      <formula>0</formula>
    </cfRule>
    <cfRule type="cellIs" dxfId="4608" priority="4610" stopIfTrue="1" operator="greaterThan">
      <formula>0.0000001</formula>
    </cfRule>
  </conditionalFormatting>
  <conditionalFormatting sqref="J35:N35">
    <cfRule type="cellIs" dxfId="4607" priority="4607" stopIfTrue="1" operator="equal">
      <formula>0</formula>
    </cfRule>
    <cfRule type="cellIs" dxfId="4606" priority="4608" stopIfTrue="1" operator="greaterThan">
      <formula>0.0000001</formula>
    </cfRule>
  </conditionalFormatting>
  <conditionalFormatting sqref="J37:N37">
    <cfRule type="cellIs" dxfId="4605" priority="4605" stopIfTrue="1" operator="equal">
      <formula>0</formula>
    </cfRule>
    <cfRule type="cellIs" dxfId="4604" priority="4606" stopIfTrue="1" operator="greaterThan">
      <formula>0.0000001</formula>
    </cfRule>
  </conditionalFormatting>
  <conditionalFormatting sqref="J37:N37">
    <cfRule type="cellIs" dxfId="4603" priority="4603" stopIfTrue="1" operator="equal">
      <formula>0</formula>
    </cfRule>
    <cfRule type="cellIs" dxfId="4602" priority="4604" stopIfTrue="1" operator="greaterThan">
      <formula>0.0000001</formula>
    </cfRule>
  </conditionalFormatting>
  <conditionalFormatting sqref="J37:N37">
    <cfRule type="cellIs" dxfId="4601" priority="4601" stopIfTrue="1" operator="equal">
      <formula>0</formula>
    </cfRule>
    <cfRule type="cellIs" dxfId="4600" priority="4602" stopIfTrue="1" operator="greaterThan">
      <formula>0.0000001</formula>
    </cfRule>
  </conditionalFormatting>
  <conditionalFormatting sqref="J37:N37">
    <cfRule type="cellIs" dxfId="4599" priority="4599" stopIfTrue="1" operator="equal">
      <formula>0</formula>
    </cfRule>
    <cfRule type="cellIs" dxfId="4598" priority="4600" stopIfTrue="1" operator="greaterThan">
      <formula>0.0000001</formula>
    </cfRule>
  </conditionalFormatting>
  <conditionalFormatting sqref="J37:N37">
    <cfRule type="cellIs" dxfId="4597" priority="4597" stopIfTrue="1" operator="equal">
      <formula>0</formula>
    </cfRule>
    <cfRule type="cellIs" dxfId="4596" priority="4598" stopIfTrue="1" operator="greaterThan">
      <formula>0.0000001</formula>
    </cfRule>
  </conditionalFormatting>
  <conditionalFormatting sqref="J37:N37">
    <cfRule type="cellIs" dxfId="4595" priority="4595" stopIfTrue="1" operator="equal">
      <formula>0</formula>
    </cfRule>
    <cfRule type="cellIs" dxfId="4594" priority="4596" stopIfTrue="1" operator="greaterThan">
      <formula>0.0000001</formula>
    </cfRule>
  </conditionalFormatting>
  <conditionalFormatting sqref="J37:N37">
    <cfRule type="cellIs" dxfId="4593" priority="4593" stopIfTrue="1" operator="equal">
      <formula>0</formula>
    </cfRule>
    <cfRule type="cellIs" dxfId="4592" priority="4594" stopIfTrue="1" operator="greaterThan">
      <formula>0.0000001</formula>
    </cfRule>
  </conditionalFormatting>
  <conditionalFormatting sqref="J39:N39">
    <cfRule type="cellIs" dxfId="4591" priority="4591" stopIfTrue="1" operator="equal">
      <formula>0</formula>
    </cfRule>
    <cfRule type="cellIs" dxfId="4590" priority="4592" stopIfTrue="1" operator="greaterThan">
      <formula>0.0000001</formula>
    </cfRule>
  </conditionalFormatting>
  <conditionalFormatting sqref="J39:N39">
    <cfRule type="cellIs" dxfId="4589" priority="4589" stopIfTrue="1" operator="equal">
      <formula>0</formula>
    </cfRule>
    <cfRule type="cellIs" dxfId="4588" priority="4590" stopIfTrue="1" operator="greaterThan">
      <formula>0.0000001</formula>
    </cfRule>
  </conditionalFormatting>
  <conditionalFormatting sqref="J39:N39">
    <cfRule type="cellIs" dxfId="4587" priority="4587" stopIfTrue="1" operator="equal">
      <formula>0</formula>
    </cfRule>
    <cfRule type="cellIs" dxfId="4586" priority="4588" stopIfTrue="1" operator="greaterThan">
      <formula>0.0000001</formula>
    </cfRule>
  </conditionalFormatting>
  <conditionalFormatting sqref="J39:N39">
    <cfRule type="cellIs" dxfId="4585" priority="4585" stopIfTrue="1" operator="equal">
      <formula>0</formula>
    </cfRule>
    <cfRule type="cellIs" dxfId="4584" priority="4586" stopIfTrue="1" operator="greaterThan">
      <formula>0.0000001</formula>
    </cfRule>
  </conditionalFormatting>
  <conditionalFormatting sqref="J39:N39">
    <cfRule type="cellIs" dxfId="4583" priority="4583" stopIfTrue="1" operator="equal">
      <formula>0</formula>
    </cfRule>
    <cfRule type="cellIs" dxfId="4582" priority="4584" stopIfTrue="1" operator="greaterThan">
      <formula>0.0000001</formula>
    </cfRule>
  </conditionalFormatting>
  <conditionalFormatting sqref="J39:N39">
    <cfRule type="cellIs" dxfId="4581" priority="4581" stopIfTrue="1" operator="equal">
      <formula>0</formula>
    </cfRule>
    <cfRule type="cellIs" dxfId="4580" priority="4582" stopIfTrue="1" operator="greaterThan">
      <formula>0.0000001</formula>
    </cfRule>
  </conditionalFormatting>
  <conditionalFormatting sqref="J39:N39">
    <cfRule type="cellIs" dxfId="4579" priority="4579" stopIfTrue="1" operator="equal">
      <formula>0</formula>
    </cfRule>
    <cfRule type="cellIs" dxfId="4578" priority="4580" stopIfTrue="1" operator="greaterThan">
      <formula>0.0000001</formula>
    </cfRule>
  </conditionalFormatting>
  <conditionalFormatting sqref="J41:N41">
    <cfRule type="cellIs" dxfId="4577" priority="4577" stopIfTrue="1" operator="equal">
      <formula>0</formula>
    </cfRule>
    <cfRule type="cellIs" dxfId="4576" priority="4578" stopIfTrue="1" operator="greaterThan">
      <formula>0.0000001</formula>
    </cfRule>
  </conditionalFormatting>
  <conditionalFormatting sqref="J41:N41">
    <cfRule type="cellIs" dxfId="4575" priority="4575" stopIfTrue="1" operator="equal">
      <formula>0</formula>
    </cfRule>
    <cfRule type="cellIs" dxfId="4574" priority="4576" stopIfTrue="1" operator="greaterThan">
      <formula>0.0000001</formula>
    </cfRule>
  </conditionalFormatting>
  <conditionalFormatting sqref="J41:N41">
    <cfRule type="cellIs" dxfId="4573" priority="4573" stopIfTrue="1" operator="equal">
      <formula>0</formula>
    </cfRule>
    <cfRule type="cellIs" dxfId="4572" priority="4574" stopIfTrue="1" operator="greaterThan">
      <formula>0.0000001</formula>
    </cfRule>
  </conditionalFormatting>
  <conditionalFormatting sqref="J41:N41">
    <cfRule type="cellIs" dxfId="4571" priority="4571" stopIfTrue="1" operator="equal">
      <formula>0</formula>
    </cfRule>
    <cfRule type="cellIs" dxfId="4570" priority="4572" stopIfTrue="1" operator="greaterThan">
      <formula>0.0000001</formula>
    </cfRule>
  </conditionalFormatting>
  <conditionalFormatting sqref="J41:N41">
    <cfRule type="cellIs" dxfId="4569" priority="4569" stopIfTrue="1" operator="equal">
      <formula>0</formula>
    </cfRule>
    <cfRule type="cellIs" dxfId="4568" priority="4570" stopIfTrue="1" operator="greaterThan">
      <formula>0.0000001</formula>
    </cfRule>
  </conditionalFormatting>
  <conditionalFormatting sqref="J41:N41">
    <cfRule type="cellIs" dxfId="4567" priority="4567" stopIfTrue="1" operator="equal">
      <formula>0</formula>
    </cfRule>
    <cfRule type="cellIs" dxfId="4566" priority="4568" stopIfTrue="1" operator="greaterThan">
      <formula>0.0000001</formula>
    </cfRule>
  </conditionalFormatting>
  <conditionalFormatting sqref="J41:N41">
    <cfRule type="cellIs" dxfId="4565" priority="4565" stopIfTrue="1" operator="equal">
      <formula>0</formula>
    </cfRule>
    <cfRule type="cellIs" dxfId="4564" priority="4566" stopIfTrue="1" operator="greaterThan">
      <formula>0.0000001</formula>
    </cfRule>
  </conditionalFormatting>
  <conditionalFormatting sqref="J43:N43">
    <cfRule type="cellIs" dxfId="4563" priority="4563" stopIfTrue="1" operator="equal">
      <formula>0</formula>
    </cfRule>
    <cfRule type="cellIs" dxfId="4562" priority="4564" stopIfTrue="1" operator="greaterThan">
      <formula>0.0000001</formula>
    </cfRule>
  </conditionalFormatting>
  <conditionalFormatting sqref="J43:N43">
    <cfRule type="cellIs" dxfId="4561" priority="4561" stopIfTrue="1" operator="equal">
      <formula>0</formula>
    </cfRule>
    <cfRule type="cellIs" dxfId="4560" priority="4562" stopIfTrue="1" operator="greaterThan">
      <formula>0.0000001</formula>
    </cfRule>
  </conditionalFormatting>
  <conditionalFormatting sqref="J43:N43">
    <cfRule type="cellIs" dxfId="4559" priority="4559" stopIfTrue="1" operator="equal">
      <formula>0</formula>
    </cfRule>
    <cfRule type="cellIs" dxfId="4558" priority="4560" stopIfTrue="1" operator="greaterThan">
      <formula>0.0000001</formula>
    </cfRule>
  </conditionalFormatting>
  <conditionalFormatting sqref="J43:N43">
    <cfRule type="cellIs" dxfId="4557" priority="4557" stopIfTrue="1" operator="equal">
      <formula>0</formula>
    </cfRule>
    <cfRule type="cellIs" dxfId="4556" priority="4558" stopIfTrue="1" operator="greaterThan">
      <formula>0.0000001</formula>
    </cfRule>
  </conditionalFormatting>
  <conditionalFormatting sqref="J43:N43">
    <cfRule type="cellIs" dxfId="4555" priority="4555" stopIfTrue="1" operator="equal">
      <formula>0</formula>
    </cfRule>
    <cfRule type="cellIs" dxfId="4554" priority="4556" stopIfTrue="1" operator="greaterThan">
      <formula>0.0000001</formula>
    </cfRule>
  </conditionalFormatting>
  <conditionalFormatting sqref="J43:N43">
    <cfRule type="cellIs" dxfId="4553" priority="4553" stopIfTrue="1" operator="equal">
      <formula>0</formula>
    </cfRule>
    <cfRule type="cellIs" dxfId="4552" priority="4554" stopIfTrue="1" operator="greaterThan">
      <formula>0.0000001</formula>
    </cfRule>
  </conditionalFormatting>
  <conditionalFormatting sqref="J43:N43">
    <cfRule type="cellIs" dxfId="4551" priority="4551" stopIfTrue="1" operator="equal">
      <formula>0</formula>
    </cfRule>
    <cfRule type="cellIs" dxfId="4550" priority="4552" stopIfTrue="1" operator="greaterThan">
      <formula>0.0000001</formula>
    </cfRule>
  </conditionalFormatting>
  <conditionalFormatting sqref="J45:N45">
    <cfRule type="cellIs" dxfId="4549" priority="4549" stopIfTrue="1" operator="equal">
      <formula>0</formula>
    </cfRule>
    <cfRule type="cellIs" dxfId="4548" priority="4550" stopIfTrue="1" operator="greaterThan">
      <formula>0.0000001</formula>
    </cfRule>
  </conditionalFormatting>
  <conditionalFormatting sqref="J45:N45">
    <cfRule type="cellIs" dxfId="4547" priority="4547" stopIfTrue="1" operator="equal">
      <formula>0</formula>
    </cfRule>
    <cfRule type="cellIs" dxfId="4546" priority="4548" stopIfTrue="1" operator="greaterThan">
      <formula>0.0000001</formula>
    </cfRule>
  </conditionalFormatting>
  <conditionalFormatting sqref="J45:N45">
    <cfRule type="cellIs" dxfId="4545" priority="4545" stopIfTrue="1" operator="equal">
      <formula>0</formula>
    </cfRule>
    <cfRule type="cellIs" dxfId="4544" priority="4546" stopIfTrue="1" operator="greaterThan">
      <formula>0.0000001</formula>
    </cfRule>
  </conditionalFormatting>
  <conditionalFormatting sqref="J45:N45">
    <cfRule type="cellIs" dxfId="4543" priority="4543" stopIfTrue="1" operator="equal">
      <formula>0</formula>
    </cfRule>
    <cfRule type="cellIs" dxfId="4542" priority="4544" stopIfTrue="1" operator="greaterThan">
      <formula>0.0000001</formula>
    </cfRule>
  </conditionalFormatting>
  <conditionalFormatting sqref="J45:N45">
    <cfRule type="cellIs" dxfId="4541" priority="4541" stopIfTrue="1" operator="equal">
      <formula>0</formula>
    </cfRule>
    <cfRule type="cellIs" dxfId="4540" priority="4542" stopIfTrue="1" operator="greaterThan">
      <formula>0.0000001</formula>
    </cfRule>
  </conditionalFormatting>
  <conditionalFormatting sqref="J45:N45">
    <cfRule type="cellIs" dxfId="4539" priority="4539" stopIfTrue="1" operator="equal">
      <formula>0</formula>
    </cfRule>
    <cfRule type="cellIs" dxfId="4538" priority="4540" stopIfTrue="1" operator="greaterThan">
      <formula>0.0000001</formula>
    </cfRule>
  </conditionalFormatting>
  <conditionalFormatting sqref="J45:N45">
    <cfRule type="cellIs" dxfId="4537" priority="4537" stopIfTrue="1" operator="equal">
      <formula>0</formula>
    </cfRule>
    <cfRule type="cellIs" dxfId="4536" priority="4538" stopIfTrue="1" operator="greaterThan">
      <formula>0.0000001</formula>
    </cfRule>
  </conditionalFormatting>
  <conditionalFormatting sqref="J33:N33">
    <cfRule type="cellIs" dxfId="4535" priority="4535" stopIfTrue="1" operator="equal">
      <formula>0</formula>
    </cfRule>
    <cfRule type="cellIs" dxfId="4534" priority="4536" stopIfTrue="1" operator="greaterThan">
      <formula>0.0000001</formula>
    </cfRule>
  </conditionalFormatting>
  <conditionalFormatting sqref="J33:N33">
    <cfRule type="cellIs" dxfId="4533" priority="4533" stopIfTrue="1" operator="equal">
      <formula>0</formula>
    </cfRule>
    <cfRule type="cellIs" dxfId="4532" priority="4534" stopIfTrue="1" operator="greaterThan">
      <formula>0.0000001</formula>
    </cfRule>
  </conditionalFormatting>
  <conditionalFormatting sqref="J33:N33">
    <cfRule type="cellIs" dxfId="4531" priority="4531" stopIfTrue="1" operator="equal">
      <formula>0</formula>
    </cfRule>
    <cfRule type="cellIs" dxfId="4530" priority="4532" stopIfTrue="1" operator="greaterThan">
      <formula>0.0000001</formula>
    </cfRule>
  </conditionalFormatting>
  <conditionalFormatting sqref="J33:N33">
    <cfRule type="cellIs" dxfId="4529" priority="4529" stopIfTrue="1" operator="equal">
      <formula>0</formula>
    </cfRule>
    <cfRule type="cellIs" dxfId="4528" priority="4530" stopIfTrue="1" operator="greaterThan">
      <formula>0.0000001</formula>
    </cfRule>
  </conditionalFormatting>
  <conditionalFormatting sqref="J33:N33">
    <cfRule type="cellIs" dxfId="4527" priority="4527" stopIfTrue="1" operator="equal">
      <formula>0</formula>
    </cfRule>
    <cfRule type="cellIs" dxfId="4526" priority="4528" stopIfTrue="1" operator="greaterThan">
      <formula>0.0000001</formula>
    </cfRule>
  </conditionalFormatting>
  <conditionalFormatting sqref="J33:N33">
    <cfRule type="cellIs" dxfId="4525" priority="4525" stopIfTrue="1" operator="equal">
      <formula>0</formula>
    </cfRule>
    <cfRule type="cellIs" dxfId="4524" priority="4526" stopIfTrue="1" operator="greaterThan">
      <formula>0.0000001</formula>
    </cfRule>
  </conditionalFormatting>
  <conditionalFormatting sqref="J33:N33">
    <cfRule type="cellIs" dxfId="4523" priority="4523" stopIfTrue="1" operator="equal">
      <formula>0</formula>
    </cfRule>
    <cfRule type="cellIs" dxfId="4522" priority="4524" stopIfTrue="1" operator="greaterThan">
      <formula>0.0000001</formula>
    </cfRule>
  </conditionalFormatting>
  <conditionalFormatting sqref="J33:N33">
    <cfRule type="cellIs" dxfId="4521" priority="4521" stopIfTrue="1" operator="equal">
      <formula>0</formula>
    </cfRule>
    <cfRule type="cellIs" dxfId="4520" priority="4522" stopIfTrue="1" operator="greaterThan">
      <formula>0.0000001</formula>
    </cfRule>
  </conditionalFormatting>
  <conditionalFormatting sqref="J33:N33">
    <cfRule type="cellIs" dxfId="4519" priority="4519" stopIfTrue="1" operator="equal">
      <formula>0</formula>
    </cfRule>
    <cfRule type="cellIs" dxfId="4518" priority="4520" stopIfTrue="1" operator="greaterThan">
      <formula>0.0000001</formula>
    </cfRule>
  </conditionalFormatting>
  <conditionalFormatting sqref="J33:N33">
    <cfRule type="cellIs" dxfId="4517" priority="4517" stopIfTrue="1" operator="equal">
      <formula>0</formula>
    </cfRule>
    <cfRule type="cellIs" dxfId="4516" priority="4518" stopIfTrue="1" operator="greaterThan">
      <formula>0.0000001</formula>
    </cfRule>
  </conditionalFormatting>
  <conditionalFormatting sqref="J33:N33">
    <cfRule type="cellIs" dxfId="4515" priority="4515" stopIfTrue="1" operator="equal">
      <formula>0</formula>
    </cfRule>
    <cfRule type="cellIs" dxfId="4514" priority="4516" stopIfTrue="1" operator="greaterThan">
      <formula>0.0000001</formula>
    </cfRule>
  </conditionalFormatting>
  <conditionalFormatting sqref="J33:N33">
    <cfRule type="cellIs" dxfId="4513" priority="4513" stopIfTrue="1" operator="equal">
      <formula>0</formula>
    </cfRule>
    <cfRule type="cellIs" dxfId="4512" priority="4514" stopIfTrue="1" operator="greaterThan">
      <formula>0.0000001</formula>
    </cfRule>
  </conditionalFormatting>
  <conditionalFormatting sqref="J33:N33">
    <cfRule type="cellIs" dxfId="4511" priority="4511" stopIfTrue="1" operator="equal">
      <formula>0</formula>
    </cfRule>
    <cfRule type="cellIs" dxfId="4510" priority="4512" stopIfTrue="1" operator="greaterThan">
      <formula>0.0000001</formula>
    </cfRule>
  </conditionalFormatting>
  <conditionalFormatting sqref="J33:N33">
    <cfRule type="cellIs" dxfId="4509" priority="4509" stopIfTrue="1" operator="equal">
      <formula>0</formula>
    </cfRule>
    <cfRule type="cellIs" dxfId="4508" priority="4510" stopIfTrue="1" operator="greaterThan">
      <formula>0.0000001</formula>
    </cfRule>
  </conditionalFormatting>
  <conditionalFormatting sqref="J35:N35">
    <cfRule type="cellIs" dxfId="4507" priority="4507" stopIfTrue="1" operator="equal">
      <formula>0</formula>
    </cfRule>
    <cfRule type="cellIs" dxfId="4506" priority="4508" stopIfTrue="1" operator="greaterThan">
      <formula>0.0000001</formula>
    </cfRule>
  </conditionalFormatting>
  <conditionalFormatting sqref="J35:N35">
    <cfRule type="cellIs" dxfId="4505" priority="4505" stopIfTrue="1" operator="equal">
      <formula>0</formula>
    </cfRule>
    <cfRule type="cellIs" dxfId="4504" priority="4506" stopIfTrue="1" operator="greaterThan">
      <formula>0.0000001</formula>
    </cfRule>
  </conditionalFormatting>
  <conditionalFormatting sqref="J35:N35">
    <cfRule type="cellIs" dxfId="4503" priority="4503" stopIfTrue="1" operator="equal">
      <formula>0</formula>
    </cfRule>
    <cfRule type="cellIs" dxfId="4502" priority="4504" stopIfTrue="1" operator="greaterThan">
      <formula>0.0000001</formula>
    </cfRule>
  </conditionalFormatting>
  <conditionalFormatting sqref="J35:N35">
    <cfRule type="cellIs" dxfId="4501" priority="4501" stopIfTrue="1" operator="equal">
      <formula>0</formula>
    </cfRule>
    <cfRule type="cellIs" dxfId="4500" priority="4502" stopIfTrue="1" operator="greaterThan">
      <formula>0.0000001</formula>
    </cfRule>
  </conditionalFormatting>
  <conditionalFormatting sqref="J35:N35">
    <cfRule type="cellIs" dxfId="4499" priority="4499" stopIfTrue="1" operator="equal">
      <formula>0</formula>
    </cfRule>
    <cfRule type="cellIs" dxfId="4498" priority="4500" stopIfTrue="1" operator="greaterThan">
      <formula>0.0000001</formula>
    </cfRule>
  </conditionalFormatting>
  <conditionalFormatting sqref="J35:N35">
    <cfRule type="cellIs" dxfId="4497" priority="4497" stopIfTrue="1" operator="equal">
      <formula>0</formula>
    </cfRule>
    <cfRule type="cellIs" dxfId="4496" priority="4498" stopIfTrue="1" operator="greaterThan">
      <formula>0.0000001</formula>
    </cfRule>
  </conditionalFormatting>
  <conditionalFormatting sqref="J35:N35">
    <cfRule type="cellIs" dxfId="4495" priority="4495" stopIfTrue="1" operator="equal">
      <formula>0</formula>
    </cfRule>
    <cfRule type="cellIs" dxfId="4494" priority="4496" stopIfTrue="1" operator="greaterThan">
      <formula>0.0000001</formula>
    </cfRule>
  </conditionalFormatting>
  <conditionalFormatting sqref="J35:N35">
    <cfRule type="cellIs" dxfId="4493" priority="4493" stopIfTrue="1" operator="equal">
      <formula>0</formula>
    </cfRule>
    <cfRule type="cellIs" dxfId="4492" priority="4494" stopIfTrue="1" operator="greaterThan">
      <formula>0.0000001</formula>
    </cfRule>
  </conditionalFormatting>
  <conditionalFormatting sqref="J35:N35">
    <cfRule type="cellIs" dxfId="4491" priority="4491" stopIfTrue="1" operator="equal">
      <formula>0</formula>
    </cfRule>
    <cfRule type="cellIs" dxfId="4490" priority="4492" stopIfTrue="1" operator="greaterThan">
      <formula>0.0000001</formula>
    </cfRule>
  </conditionalFormatting>
  <conditionalFormatting sqref="J35:N35">
    <cfRule type="cellIs" dxfId="4489" priority="4489" stopIfTrue="1" operator="equal">
      <formula>0</formula>
    </cfRule>
    <cfRule type="cellIs" dxfId="4488" priority="4490" stopIfTrue="1" operator="greaterThan">
      <formula>0.0000001</formula>
    </cfRule>
  </conditionalFormatting>
  <conditionalFormatting sqref="J35:N35">
    <cfRule type="cellIs" dxfId="4487" priority="4487" stopIfTrue="1" operator="equal">
      <formula>0</formula>
    </cfRule>
    <cfRule type="cellIs" dxfId="4486" priority="4488" stopIfTrue="1" operator="greaterThan">
      <formula>0.0000001</formula>
    </cfRule>
  </conditionalFormatting>
  <conditionalFormatting sqref="J35:N35">
    <cfRule type="cellIs" dxfId="4485" priority="4485" stopIfTrue="1" operator="equal">
      <formula>0</formula>
    </cfRule>
    <cfRule type="cellIs" dxfId="4484" priority="4486" stopIfTrue="1" operator="greaterThan">
      <formula>0.0000001</formula>
    </cfRule>
  </conditionalFormatting>
  <conditionalFormatting sqref="J35:N35">
    <cfRule type="cellIs" dxfId="4483" priority="4483" stopIfTrue="1" operator="equal">
      <formula>0</formula>
    </cfRule>
    <cfRule type="cellIs" dxfId="4482" priority="4484" stopIfTrue="1" operator="greaterThan">
      <formula>0.0000001</formula>
    </cfRule>
  </conditionalFormatting>
  <conditionalFormatting sqref="J35:N35">
    <cfRule type="cellIs" dxfId="4481" priority="4481" stopIfTrue="1" operator="equal">
      <formula>0</formula>
    </cfRule>
    <cfRule type="cellIs" dxfId="4480" priority="4482" stopIfTrue="1" operator="greaterThan">
      <formula>0.0000001</formula>
    </cfRule>
  </conditionalFormatting>
  <conditionalFormatting sqref="O31:S31">
    <cfRule type="cellIs" dxfId="4479" priority="4479" stopIfTrue="1" operator="equal">
      <formula>0</formula>
    </cfRule>
    <cfRule type="cellIs" dxfId="4478" priority="4480" stopIfTrue="1" operator="greaterThan">
      <formula>0.0000001</formula>
    </cfRule>
  </conditionalFormatting>
  <conditionalFormatting sqref="O31:S31">
    <cfRule type="cellIs" dxfId="4477" priority="4477" stopIfTrue="1" operator="equal">
      <formula>0</formula>
    </cfRule>
    <cfRule type="cellIs" dxfId="4476" priority="4478" stopIfTrue="1" operator="greaterThan">
      <formula>0.0000001</formula>
    </cfRule>
  </conditionalFormatting>
  <conditionalFormatting sqref="O31:S31">
    <cfRule type="cellIs" dxfId="4475" priority="4475" stopIfTrue="1" operator="equal">
      <formula>0</formula>
    </cfRule>
    <cfRule type="cellIs" dxfId="4474" priority="4476" stopIfTrue="1" operator="greaterThan">
      <formula>0.0000001</formula>
    </cfRule>
  </conditionalFormatting>
  <conditionalFormatting sqref="O31:S31">
    <cfRule type="cellIs" dxfId="4473" priority="4473" stopIfTrue="1" operator="equal">
      <formula>0</formula>
    </cfRule>
    <cfRule type="cellIs" dxfId="4472" priority="4474" stopIfTrue="1" operator="greaterThan">
      <formula>0.0000001</formula>
    </cfRule>
  </conditionalFormatting>
  <conditionalFormatting sqref="O31:S31">
    <cfRule type="cellIs" dxfId="4471" priority="4471" stopIfTrue="1" operator="equal">
      <formula>0</formula>
    </cfRule>
    <cfRule type="cellIs" dxfId="4470" priority="4472" stopIfTrue="1" operator="greaterThan">
      <formula>0.0000001</formula>
    </cfRule>
  </conditionalFormatting>
  <conditionalFormatting sqref="O31:S31">
    <cfRule type="cellIs" dxfId="4469" priority="4469" stopIfTrue="1" operator="equal">
      <formula>0</formula>
    </cfRule>
    <cfRule type="cellIs" dxfId="4468" priority="4470" stopIfTrue="1" operator="greaterThan">
      <formula>0.0000001</formula>
    </cfRule>
  </conditionalFormatting>
  <conditionalFormatting sqref="O31:S31">
    <cfRule type="cellIs" dxfId="4467" priority="4467" stopIfTrue="1" operator="equal">
      <formula>0</formula>
    </cfRule>
    <cfRule type="cellIs" dxfId="4466" priority="4468" stopIfTrue="1" operator="greaterThan">
      <formula>0.0000001</formula>
    </cfRule>
  </conditionalFormatting>
  <conditionalFormatting sqref="O17:S17">
    <cfRule type="cellIs" dxfId="4465" priority="4465" stopIfTrue="1" operator="equal">
      <formula>0</formula>
    </cfRule>
    <cfRule type="cellIs" dxfId="4464" priority="4466" stopIfTrue="1" operator="greaterThan">
      <formula>0.0000001</formula>
    </cfRule>
  </conditionalFormatting>
  <conditionalFormatting sqref="O17:S17">
    <cfRule type="cellIs" dxfId="4463" priority="4463" stopIfTrue="1" operator="equal">
      <formula>0</formula>
    </cfRule>
    <cfRule type="cellIs" dxfId="4462" priority="4464" stopIfTrue="1" operator="greaterThan">
      <formula>0.0000001</formula>
    </cfRule>
  </conditionalFormatting>
  <conditionalFormatting sqref="O17:S17">
    <cfRule type="cellIs" dxfId="4461" priority="4461" stopIfTrue="1" operator="equal">
      <formula>0</formula>
    </cfRule>
    <cfRule type="cellIs" dxfId="4460" priority="4462" stopIfTrue="1" operator="greaterThan">
      <formula>0.0000001</formula>
    </cfRule>
  </conditionalFormatting>
  <conditionalFormatting sqref="O17:S17">
    <cfRule type="cellIs" dxfId="4459" priority="4459" stopIfTrue="1" operator="equal">
      <formula>0</formula>
    </cfRule>
    <cfRule type="cellIs" dxfId="4458" priority="4460" stopIfTrue="1" operator="greaterThan">
      <formula>0.0000001</formula>
    </cfRule>
  </conditionalFormatting>
  <conditionalFormatting sqref="O17:S17">
    <cfRule type="cellIs" dxfId="4457" priority="4457" stopIfTrue="1" operator="equal">
      <formula>0</formula>
    </cfRule>
    <cfRule type="cellIs" dxfId="4456" priority="4458" stopIfTrue="1" operator="greaterThan">
      <formula>0.0000001</formula>
    </cfRule>
  </conditionalFormatting>
  <conditionalFormatting sqref="O17:S17">
    <cfRule type="cellIs" dxfId="4455" priority="4455" stopIfTrue="1" operator="equal">
      <formula>0</formula>
    </cfRule>
    <cfRule type="cellIs" dxfId="4454" priority="4456" stopIfTrue="1" operator="greaterThan">
      <formula>0.0000001</formula>
    </cfRule>
  </conditionalFormatting>
  <conditionalFormatting sqref="O17:S17">
    <cfRule type="cellIs" dxfId="4453" priority="4453" stopIfTrue="1" operator="equal">
      <formula>0</formula>
    </cfRule>
    <cfRule type="cellIs" dxfId="4452" priority="4454" stopIfTrue="1" operator="greaterThan">
      <formula>0.0000001</formula>
    </cfRule>
  </conditionalFormatting>
  <conditionalFormatting sqref="O19:S19">
    <cfRule type="cellIs" dxfId="4451" priority="4451" stopIfTrue="1" operator="equal">
      <formula>0</formula>
    </cfRule>
    <cfRule type="cellIs" dxfId="4450" priority="4452" stopIfTrue="1" operator="greaterThan">
      <formula>0.0000001</formula>
    </cfRule>
  </conditionalFormatting>
  <conditionalFormatting sqref="O19:S19">
    <cfRule type="cellIs" dxfId="4449" priority="4449" stopIfTrue="1" operator="equal">
      <formula>0</formula>
    </cfRule>
    <cfRule type="cellIs" dxfId="4448" priority="4450" stopIfTrue="1" operator="greaterThan">
      <formula>0.0000001</formula>
    </cfRule>
  </conditionalFormatting>
  <conditionalFormatting sqref="O19:S19">
    <cfRule type="cellIs" dxfId="4447" priority="4447" stopIfTrue="1" operator="equal">
      <formula>0</formula>
    </cfRule>
    <cfRule type="cellIs" dxfId="4446" priority="4448" stopIfTrue="1" operator="greaterThan">
      <formula>0.0000001</formula>
    </cfRule>
  </conditionalFormatting>
  <conditionalFormatting sqref="O19:S19">
    <cfRule type="cellIs" dxfId="4445" priority="4445" stopIfTrue="1" operator="equal">
      <formula>0</formula>
    </cfRule>
    <cfRule type="cellIs" dxfId="4444" priority="4446" stopIfTrue="1" operator="greaterThan">
      <formula>0.0000001</formula>
    </cfRule>
  </conditionalFormatting>
  <conditionalFormatting sqref="O19:S19">
    <cfRule type="cellIs" dxfId="4443" priority="4443" stopIfTrue="1" operator="equal">
      <formula>0</formula>
    </cfRule>
    <cfRule type="cellIs" dxfId="4442" priority="4444" stopIfTrue="1" operator="greaterThan">
      <formula>0.0000001</formula>
    </cfRule>
  </conditionalFormatting>
  <conditionalFormatting sqref="O19:S19">
    <cfRule type="cellIs" dxfId="4441" priority="4441" stopIfTrue="1" operator="equal">
      <formula>0</formula>
    </cfRule>
    <cfRule type="cellIs" dxfId="4440" priority="4442" stopIfTrue="1" operator="greaterThan">
      <formula>0.0000001</formula>
    </cfRule>
  </conditionalFormatting>
  <conditionalFormatting sqref="O19:S19">
    <cfRule type="cellIs" dxfId="4439" priority="4439" stopIfTrue="1" operator="equal">
      <formula>0</formula>
    </cfRule>
    <cfRule type="cellIs" dxfId="4438" priority="4440" stopIfTrue="1" operator="greaterThan">
      <formula>0.0000001</formula>
    </cfRule>
  </conditionalFormatting>
  <conditionalFormatting sqref="O21:S21">
    <cfRule type="cellIs" dxfId="4437" priority="4437" stopIfTrue="1" operator="equal">
      <formula>0</formula>
    </cfRule>
    <cfRule type="cellIs" dxfId="4436" priority="4438" stopIfTrue="1" operator="greaterThan">
      <formula>0.0000001</formula>
    </cfRule>
  </conditionalFormatting>
  <conditionalFormatting sqref="O21:S21">
    <cfRule type="cellIs" dxfId="4435" priority="4435" stopIfTrue="1" operator="equal">
      <formula>0</formula>
    </cfRule>
    <cfRule type="cellIs" dxfId="4434" priority="4436" stopIfTrue="1" operator="greaterThan">
      <formula>0.0000001</formula>
    </cfRule>
  </conditionalFormatting>
  <conditionalFormatting sqref="O21:S21">
    <cfRule type="cellIs" dxfId="4433" priority="4433" stopIfTrue="1" operator="equal">
      <formula>0</formula>
    </cfRule>
    <cfRule type="cellIs" dxfId="4432" priority="4434" stopIfTrue="1" operator="greaterThan">
      <formula>0.0000001</formula>
    </cfRule>
  </conditionalFormatting>
  <conditionalFormatting sqref="O21:S21">
    <cfRule type="cellIs" dxfId="4431" priority="4431" stopIfTrue="1" operator="equal">
      <formula>0</formula>
    </cfRule>
    <cfRule type="cellIs" dxfId="4430" priority="4432" stopIfTrue="1" operator="greaterThan">
      <formula>0.0000001</formula>
    </cfRule>
  </conditionalFormatting>
  <conditionalFormatting sqref="O21:S21">
    <cfRule type="cellIs" dxfId="4429" priority="4429" stopIfTrue="1" operator="equal">
      <formula>0</formula>
    </cfRule>
    <cfRule type="cellIs" dxfId="4428" priority="4430" stopIfTrue="1" operator="greaterThan">
      <formula>0.0000001</formula>
    </cfRule>
  </conditionalFormatting>
  <conditionalFormatting sqref="O21:S21">
    <cfRule type="cellIs" dxfId="4427" priority="4427" stopIfTrue="1" operator="equal">
      <formula>0</formula>
    </cfRule>
    <cfRule type="cellIs" dxfId="4426" priority="4428" stopIfTrue="1" operator="greaterThan">
      <formula>0.0000001</formula>
    </cfRule>
  </conditionalFormatting>
  <conditionalFormatting sqref="O21:S21">
    <cfRule type="cellIs" dxfId="4425" priority="4425" stopIfTrue="1" operator="equal">
      <formula>0</formula>
    </cfRule>
    <cfRule type="cellIs" dxfId="4424" priority="4426" stopIfTrue="1" operator="greaterThan">
      <formula>0.0000001</formula>
    </cfRule>
  </conditionalFormatting>
  <conditionalFormatting sqref="O23:S23">
    <cfRule type="cellIs" dxfId="4423" priority="4423" stopIfTrue="1" operator="equal">
      <formula>0</formula>
    </cfRule>
    <cfRule type="cellIs" dxfId="4422" priority="4424" stopIfTrue="1" operator="greaterThan">
      <formula>0.0000001</formula>
    </cfRule>
  </conditionalFormatting>
  <conditionalFormatting sqref="O23:S23">
    <cfRule type="cellIs" dxfId="4421" priority="4421" stopIfTrue="1" operator="equal">
      <formula>0</formula>
    </cfRule>
    <cfRule type="cellIs" dxfId="4420" priority="4422" stopIfTrue="1" operator="greaterThan">
      <formula>0.0000001</formula>
    </cfRule>
  </conditionalFormatting>
  <conditionalFormatting sqref="O23:S23">
    <cfRule type="cellIs" dxfId="4419" priority="4419" stopIfTrue="1" operator="equal">
      <formula>0</formula>
    </cfRule>
    <cfRule type="cellIs" dxfId="4418" priority="4420" stopIfTrue="1" operator="greaterThan">
      <formula>0.0000001</formula>
    </cfRule>
  </conditionalFormatting>
  <conditionalFormatting sqref="O23:S23">
    <cfRule type="cellIs" dxfId="4417" priority="4417" stopIfTrue="1" operator="equal">
      <formula>0</formula>
    </cfRule>
    <cfRule type="cellIs" dxfId="4416" priority="4418" stopIfTrue="1" operator="greaterThan">
      <formula>0.0000001</formula>
    </cfRule>
  </conditionalFormatting>
  <conditionalFormatting sqref="O23:S23">
    <cfRule type="cellIs" dxfId="4415" priority="4415" stopIfTrue="1" operator="equal">
      <formula>0</formula>
    </cfRule>
    <cfRule type="cellIs" dxfId="4414" priority="4416" stopIfTrue="1" operator="greaterThan">
      <formula>0.0000001</formula>
    </cfRule>
  </conditionalFormatting>
  <conditionalFormatting sqref="O23:S23">
    <cfRule type="cellIs" dxfId="4413" priority="4413" stopIfTrue="1" operator="equal">
      <formula>0</formula>
    </cfRule>
    <cfRule type="cellIs" dxfId="4412" priority="4414" stopIfTrue="1" operator="greaterThan">
      <formula>0.0000001</formula>
    </cfRule>
  </conditionalFormatting>
  <conditionalFormatting sqref="O23:S23">
    <cfRule type="cellIs" dxfId="4411" priority="4411" stopIfTrue="1" operator="equal">
      <formula>0</formula>
    </cfRule>
    <cfRule type="cellIs" dxfId="4410" priority="4412" stopIfTrue="1" operator="greaterThan">
      <formula>0.0000001</formula>
    </cfRule>
  </conditionalFormatting>
  <conditionalFormatting sqref="O25:S25">
    <cfRule type="cellIs" dxfId="4409" priority="4409" stopIfTrue="1" operator="equal">
      <formula>0</formula>
    </cfRule>
    <cfRule type="cellIs" dxfId="4408" priority="4410" stopIfTrue="1" operator="greaterThan">
      <formula>0.0000001</formula>
    </cfRule>
  </conditionalFormatting>
  <conditionalFormatting sqref="O25:S25">
    <cfRule type="cellIs" dxfId="4407" priority="4407" stopIfTrue="1" operator="equal">
      <formula>0</formula>
    </cfRule>
    <cfRule type="cellIs" dxfId="4406" priority="4408" stopIfTrue="1" operator="greaterThan">
      <formula>0.0000001</formula>
    </cfRule>
  </conditionalFormatting>
  <conditionalFormatting sqref="O25:S25">
    <cfRule type="cellIs" dxfId="4405" priority="4405" stopIfTrue="1" operator="equal">
      <formula>0</formula>
    </cfRule>
    <cfRule type="cellIs" dxfId="4404" priority="4406" stopIfTrue="1" operator="greaterThan">
      <formula>0.0000001</formula>
    </cfRule>
  </conditionalFormatting>
  <conditionalFormatting sqref="O25:S25">
    <cfRule type="cellIs" dxfId="4403" priority="4403" stopIfTrue="1" operator="equal">
      <formula>0</formula>
    </cfRule>
    <cfRule type="cellIs" dxfId="4402" priority="4404" stopIfTrue="1" operator="greaterThan">
      <formula>0.0000001</formula>
    </cfRule>
  </conditionalFormatting>
  <conditionalFormatting sqref="O25:S25">
    <cfRule type="cellIs" dxfId="4401" priority="4401" stopIfTrue="1" operator="equal">
      <formula>0</formula>
    </cfRule>
    <cfRule type="cellIs" dxfId="4400" priority="4402" stopIfTrue="1" operator="greaterThan">
      <formula>0.0000001</formula>
    </cfRule>
  </conditionalFormatting>
  <conditionalFormatting sqref="O25:S25">
    <cfRule type="cellIs" dxfId="4399" priority="4399" stopIfTrue="1" operator="equal">
      <formula>0</formula>
    </cfRule>
    <cfRule type="cellIs" dxfId="4398" priority="4400" stopIfTrue="1" operator="greaterThan">
      <formula>0.0000001</formula>
    </cfRule>
  </conditionalFormatting>
  <conditionalFormatting sqref="O25:S25">
    <cfRule type="cellIs" dxfId="4397" priority="4397" stopIfTrue="1" operator="equal">
      <formula>0</formula>
    </cfRule>
    <cfRule type="cellIs" dxfId="4396" priority="4398" stopIfTrue="1" operator="greaterThan">
      <formula>0.0000001</formula>
    </cfRule>
  </conditionalFormatting>
  <conditionalFormatting sqref="O27:S27">
    <cfRule type="cellIs" dxfId="4395" priority="4395" stopIfTrue="1" operator="equal">
      <formula>0</formula>
    </cfRule>
    <cfRule type="cellIs" dxfId="4394" priority="4396" stopIfTrue="1" operator="greaterThan">
      <formula>0.0000001</formula>
    </cfRule>
  </conditionalFormatting>
  <conditionalFormatting sqref="O27:S27">
    <cfRule type="cellIs" dxfId="4393" priority="4393" stopIfTrue="1" operator="equal">
      <formula>0</formula>
    </cfRule>
    <cfRule type="cellIs" dxfId="4392" priority="4394" stopIfTrue="1" operator="greaterThan">
      <formula>0.0000001</formula>
    </cfRule>
  </conditionalFormatting>
  <conditionalFormatting sqref="O27:S27">
    <cfRule type="cellIs" dxfId="4391" priority="4391" stopIfTrue="1" operator="equal">
      <formula>0</formula>
    </cfRule>
    <cfRule type="cellIs" dxfId="4390" priority="4392" stopIfTrue="1" operator="greaterThan">
      <formula>0.0000001</formula>
    </cfRule>
  </conditionalFormatting>
  <conditionalFormatting sqref="O27:S27">
    <cfRule type="cellIs" dxfId="4389" priority="4389" stopIfTrue="1" operator="equal">
      <formula>0</formula>
    </cfRule>
    <cfRule type="cellIs" dxfId="4388" priority="4390" stopIfTrue="1" operator="greaterThan">
      <formula>0.0000001</formula>
    </cfRule>
  </conditionalFormatting>
  <conditionalFormatting sqref="O27:S27">
    <cfRule type="cellIs" dxfId="4387" priority="4387" stopIfTrue="1" operator="equal">
      <formula>0</formula>
    </cfRule>
    <cfRule type="cellIs" dxfId="4386" priority="4388" stopIfTrue="1" operator="greaterThan">
      <formula>0.0000001</formula>
    </cfRule>
  </conditionalFormatting>
  <conditionalFormatting sqref="O27:S27">
    <cfRule type="cellIs" dxfId="4385" priority="4385" stopIfTrue="1" operator="equal">
      <formula>0</formula>
    </cfRule>
    <cfRule type="cellIs" dxfId="4384" priority="4386" stopIfTrue="1" operator="greaterThan">
      <formula>0.0000001</formula>
    </cfRule>
  </conditionalFormatting>
  <conditionalFormatting sqref="O27:S27">
    <cfRule type="cellIs" dxfId="4383" priority="4383" stopIfTrue="1" operator="equal">
      <formula>0</formula>
    </cfRule>
    <cfRule type="cellIs" dxfId="4382" priority="4384" stopIfTrue="1" operator="greaterThan">
      <formula>0.0000001</formula>
    </cfRule>
  </conditionalFormatting>
  <conditionalFormatting sqref="O29:S29">
    <cfRule type="cellIs" dxfId="4381" priority="4381" stopIfTrue="1" operator="equal">
      <formula>0</formula>
    </cfRule>
    <cfRule type="cellIs" dxfId="4380" priority="4382" stopIfTrue="1" operator="greaterThan">
      <formula>0.0000001</formula>
    </cfRule>
  </conditionalFormatting>
  <conditionalFormatting sqref="O29:S29">
    <cfRule type="cellIs" dxfId="4379" priority="4379" stopIfTrue="1" operator="equal">
      <formula>0</formula>
    </cfRule>
    <cfRule type="cellIs" dxfId="4378" priority="4380" stopIfTrue="1" operator="greaterThan">
      <formula>0.0000001</formula>
    </cfRule>
  </conditionalFormatting>
  <conditionalFormatting sqref="O29:S29">
    <cfRule type="cellIs" dxfId="4377" priority="4377" stopIfTrue="1" operator="equal">
      <formula>0</formula>
    </cfRule>
    <cfRule type="cellIs" dxfId="4376" priority="4378" stopIfTrue="1" operator="greaterThan">
      <formula>0.0000001</formula>
    </cfRule>
  </conditionalFormatting>
  <conditionalFormatting sqref="O29:S29">
    <cfRule type="cellIs" dxfId="4375" priority="4375" stopIfTrue="1" operator="equal">
      <formula>0</formula>
    </cfRule>
    <cfRule type="cellIs" dxfId="4374" priority="4376" stopIfTrue="1" operator="greaterThan">
      <formula>0.0000001</formula>
    </cfRule>
  </conditionalFormatting>
  <conditionalFormatting sqref="O29:S29">
    <cfRule type="cellIs" dxfId="4373" priority="4373" stopIfTrue="1" operator="equal">
      <formula>0</formula>
    </cfRule>
    <cfRule type="cellIs" dxfId="4372" priority="4374" stopIfTrue="1" operator="greaterThan">
      <formula>0.0000001</formula>
    </cfRule>
  </conditionalFormatting>
  <conditionalFormatting sqref="O29:S29">
    <cfRule type="cellIs" dxfId="4371" priority="4371" stopIfTrue="1" operator="equal">
      <formula>0</formula>
    </cfRule>
    <cfRule type="cellIs" dxfId="4370" priority="4372" stopIfTrue="1" operator="greaterThan">
      <formula>0.0000001</formula>
    </cfRule>
  </conditionalFormatting>
  <conditionalFormatting sqref="O29:S29">
    <cfRule type="cellIs" dxfId="4369" priority="4369" stopIfTrue="1" operator="equal">
      <formula>0</formula>
    </cfRule>
    <cfRule type="cellIs" dxfId="4368" priority="4370" stopIfTrue="1" operator="greaterThan">
      <formula>0.0000001</formula>
    </cfRule>
  </conditionalFormatting>
  <conditionalFormatting sqref="O31:S31">
    <cfRule type="cellIs" dxfId="4367" priority="4367" stopIfTrue="1" operator="equal">
      <formula>0</formula>
    </cfRule>
    <cfRule type="cellIs" dxfId="4366" priority="4368" stopIfTrue="1" operator="greaterThan">
      <formula>0.0000001</formula>
    </cfRule>
  </conditionalFormatting>
  <conditionalFormatting sqref="O31:S31">
    <cfRule type="cellIs" dxfId="4365" priority="4365" stopIfTrue="1" operator="equal">
      <formula>0</formula>
    </cfRule>
    <cfRule type="cellIs" dxfId="4364" priority="4366" stopIfTrue="1" operator="greaterThan">
      <formula>0.0000001</formula>
    </cfRule>
  </conditionalFormatting>
  <conditionalFormatting sqref="O31:S31">
    <cfRule type="cellIs" dxfId="4363" priority="4363" stopIfTrue="1" operator="equal">
      <formula>0</formula>
    </cfRule>
    <cfRule type="cellIs" dxfId="4362" priority="4364" stopIfTrue="1" operator="greaterThan">
      <formula>0.0000001</formula>
    </cfRule>
  </conditionalFormatting>
  <conditionalFormatting sqref="O31:S31">
    <cfRule type="cellIs" dxfId="4361" priority="4361" stopIfTrue="1" operator="equal">
      <formula>0</formula>
    </cfRule>
    <cfRule type="cellIs" dxfId="4360" priority="4362" stopIfTrue="1" operator="greaterThan">
      <formula>0.0000001</formula>
    </cfRule>
  </conditionalFormatting>
  <conditionalFormatting sqref="O31:S31">
    <cfRule type="cellIs" dxfId="4359" priority="4359" stopIfTrue="1" operator="equal">
      <formula>0</formula>
    </cfRule>
    <cfRule type="cellIs" dxfId="4358" priority="4360" stopIfTrue="1" operator="greaterThan">
      <formula>0.0000001</formula>
    </cfRule>
  </conditionalFormatting>
  <conditionalFormatting sqref="O31:S31">
    <cfRule type="cellIs" dxfId="4357" priority="4357" stopIfTrue="1" operator="equal">
      <formula>0</formula>
    </cfRule>
    <cfRule type="cellIs" dxfId="4356" priority="4358" stopIfTrue="1" operator="greaterThan">
      <formula>0.0000001</formula>
    </cfRule>
  </conditionalFormatting>
  <conditionalFormatting sqref="O31:S31">
    <cfRule type="cellIs" dxfId="4355" priority="4355" stopIfTrue="1" operator="equal">
      <formula>0</formula>
    </cfRule>
    <cfRule type="cellIs" dxfId="4354" priority="4356" stopIfTrue="1" operator="greaterThan">
      <formula>0.0000001</formula>
    </cfRule>
  </conditionalFormatting>
  <conditionalFormatting sqref="O33:S33">
    <cfRule type="cellIs" dxfId="4353" priority="4353" stopIfTrue="1" operator="equal">
      <formula>0</formula>
    </cfRule>
    <cfRule type="cellIs" dxfId="4352" priority="4354" stopIfTrue="1" operator="greaterThan">
      <formula>0.0000001</formula>
    </cfRule>
  </conditionalFormatting>
  <conditionalFormatting sqref="O33:S33">
    <cfRule type="cellIs" dxfId="4351" priority="4351" stopIfTrue="1" operator="equal">
      <formula>0</formula>
    </cfRule>
    <cfRule type="cellIs" dxfId="4350" priority="4352" stopIfTrue="1" operator="greaterThan">
      <formula>0.0000001</formula>
    </cfRule>
  </conditionalFormatting>
  <conditionalFormatting sqref="O33:S33">
    <cfRule type="cellIs" dxfId="4349" priority="4349" stopIfTrue="1" operator="equal">
      <formula>0</formula>
    </cfRule>
    <cfRule type="cellIs" dxfId="4348" priority="4350" stopIfTrue="1" operator="greaterThan">
      <formula>0.0000001</formula>
    </cfRule>
  </conditionalFormatting>
  <conditionalFormatting sqref="O33:S33">
    <cfRule type="cellIs" dxfId="4347" priority="4347" stopIfTrue="1" operator="equal">
      <formula>0</formula>
    </cfRule>
    <cfRule type="cellIs" dxfId="4346" priority="4348" stopIfTrue="1" operator="greaterThan">
      <formula>0.0000001</formula>
    </cfRule>
  </conditionalFormatting>
  <conditionalFormatting sqref="O33:S33">
    <cfRule type="cellIs" dxfId="4345" priority="4345" stopIfTrue="1" operator="equal">
      <formula>0</formula>
    </cfRule>
    <cfRule type="cellIs" dxfId="4344" priority="4346" stopIfTrue="1" operator="greaterThan">
      <formula>0.0000001</formula>
    </cfRule>
  </conditionalFormatting>
  <conditionalFormatting sqref="O33:S33">
    <cfRule type="cellIs" dxfId="4343" priority="4343" stopIfTrue="1" operator="equal">
      <formula>0</formula>
    </cfRule>
    <cfRule type="cellIs" dxfId="4342" priority="4344" stopIfTrue="1" operator="greaterThan">
      <formula>0.0000001</formula>
    </cfRule>
  </conditionalFormatting>
  <conditionalFormatting sqref="O33:S33">
    <cfRule type="cellIs" dxfId="4341" priority="4341" stopIfTrue="1" operator="equal">
      <formula>0</formula>
    </cfRule>
    <cfRule type="cellIs" dxfId="4340" priority="4342" stopIfTrue="1" operator="greaterThan">
      <formula>0.0000001</formula>
    </cfRule>
  </conditionalFormatting>
  <conditionalFormatting sqref="O35:S35">
    <cfRule type="cellIs" dxfId="4339" priority="4339" stopIfTrue="1" operator="equal">
      <formula>0</formula>
    </cfRule>
    <cfRule type="cellIs" dxfId="4338" priority="4340" stopIfTrue="1" operator="greaterThan">
      <formula>0.0000001</formula>
    </cfRule>
  </conditionalFormatting>
  <conditionalFormatting sqref="O35:S35">
    <cfRule type="cellIs" dxfId="4337" priority="4337" stopIfTrue="1" operator="equal">
      <formula>0</formula>
    </cfRule>
    <cfRule type="cellIs" dxfId="4336" priority="4338" stopIfTrue="1" operator="greaterThan">
      <formula>0.0000001</formula>
    </cfRule>
  </conditionalFormatting>
  <conditionalFormatting sqref="O35:S35">
    <cfRule type="cellIs" dxfId="4335" priority="4335" stopIfTrue="1" operator="equal">
      <formula>0</formula>
    </cfRule>
    <cfRule type="cellIs" dxfId="4334" priority="4336" stopIfTrue="1" operator="greaterThan">
      <formula>0.0000001</formula>
    </cfRule>
  </conditionalFormatting>
  <conditionalFormatting sqref="O35:S35">
    <cfRule type="cellIs" dxfId="4333" priority="4333" stopIfTrue="1" operator="equal">
      <formula>0</formula>
    </cfRule>
    <cfRule type="cellIs" dxfId="4332" priority="4334" stopIfTrue="1" operator="greaterThan">
      <formula>0.0000001</formula>
    </cfRule>
  </conditionalFormatting>
  <conditionalFormatting sqref="O35:S35">
    <cfRule type="cellIs" dxfId="4331" priority="4331" stopIfTrue="1" operator="equal">
      <formula>0</formula>
    </cfRule>
    <cfRule type="cellIs" dxfId="4330" priority="4332" stopIfTrue="1" operator="greaterThan">
      <formula>0.0000001</formula>
    </cfRule>
  </conditionalFormatting>
  <conditionalFormatting sqref="O35:S35">
    <cfRule type="cellIs" dxfId="4329" priority="4329" stopIfTrue="1" operator="equal">
      <formula>0</formula>
    </cfRule>
    <cfRule type="cellIs" dxfId="4328" priority="4330" stopIfTrue="1" operator="greaterThan">
      <formula>0.0000001</formula>
    </cfRule>
  </conditionalFormatting>
  <conditionalFormatting sqref="O35:S35">
    <cfRule type="cellIs" dxfId="4327" priority="4327" stopIfTrue="1" operator="equal">
      <formula>0</formula>
    </cfRule>
    <cfRule type="cellIs" dxfId="4326" priority="4328" stopIfTrue="1" operator="greaterThan">
      <formula>0.0000001</formula>
    </cfRule>
  </conditionalFormatting>
  <conditionalFormatting sqref="O37:S37">
    <cfRule type="cellIs" dxfId="4325" priority="4325" stopIfTrue="1" operator="equal">
      <formula>0</formula>
    </cfRule>
    <cfRule type="cellIs" dxfId="4324" priority="4326" stopIfTrue="1" operator="greaterThan">
      <formula>0.0000001</formula>
    </cfRule>
  </conditionalFormatting>
  <conditionalFormatting sqref="O37:S37">
    <cfRule type="cellIs" dxfId="4323" priority="4323" stopIfTrue="1" operator="equal">
      <formula>0</formula>
    </cfRule>
    <cfRule type="cellIs" dxfId="4322" priority="4324" stopIfTrue="1" operator="greaterThan">
      <formula>0.0000001</formula>
    </cfRule>
  </conditionalFormatting>
  <conditionalFormatting sqref="O37:S37">
    <cfRule type="cellIs" dxfId="4321" priority="4321" stopIfTrue="1" operator="equal">
      <formula>0</formula>
    </cfRule>
    <cfRule type="cellIs" dxfId="4320" priority="4322" stopIfTrue="1" operator="greaterThan">
      <formula>0.0000001</formula>
    </cfRule>
  </conditionalFormatting>
  <conditionalFormatting sqref="O37:S37">
    <cfRule type="cellIs" dxfId="4319" priority="4319" stopIfTrue="1" operator="equal">
      <formula>0</formula>
    </cfRule>
    <cfRule type="cellIs" dxfId="4318" priority="4320" stopIfTrue="1" operator="greaterThan">
      <formula>0.0000001</formula>
    </cfRule>
  </conditionalFormatting>
  <conditionalFormatting sqref="O37:S37">
    <cfRule type="cellIs" dxfId="4317" priority="4317" stopIfTrue="1" operator="equal">
      <formula>0</formula>
    </cfRule>
    <cfRule type="cellIs" dxfId="4316" priority="4318" stopIfTrue="1" operator="greaterThan">
      <formula>0.0000001</formula>
    </cfRule>
  </conditionalFormatting>
  <conditionalFormatting sqref="O37:S37">
    <cfRule type="cellIs" dxfId="4315" priority="4315" stopIfTrue="1" operator="equal">
      <formula>0</formula>
    </cfRule>
    <cfRule type="cellIs" dxfId="4314" priority="4316" stopIfTrue="1" operator="greaterThan">
      <formula>0.0000001</formula>
    </cfRule>
  </conditionalFormatting>
  <conditionalFormatting sqref="O37:S37">
    <cfRule type="cellIs" dxfId="4313" priority="4313" stopIfTrue="1" operator="equal">
      <formula>0</formula>
    </cfRule>
    <cfRule type="cellIs" dxfId="4312" priority="4314" stopIfTrue="1" operator="greaterThan">
      <formula>0.0000001</formula>
    </cfRule>
  </conditionalFormatting>
  <conditionalFormatting sqref="O39:S39">
    <cfRule type="cellIs" dxfId="4311" priority="4311" stopIfTrue="1" operator="equal">
      <formula>0</formula>
    </cfRule>
    <cfRule type="cellIs" dxfId="4310" priority="4312" stopIfTrue="1" operator="greaterThan">
      <formula>0.0000001</formula>
    </cfRule>
  </conditionalFormatting>
  <conditionalFormatting sqref="O39:S39">
    <cfRule type="cellIs" dxfId="4309" priority="4309" stopIfTrue="1" operator="equal">
      <formula>0</formula>
    </cfRule>
    <cfRule type="cellIs" dxfId="4308" priority="4310" stopIfTrue="1" operator="greaterThan">
      <formula>0.0000001</formula>
    </cfRule>
  </conditionalFormatting>
  <conditionalFormatting sqref="O39:S39">
    <cfRule type="cellIs" dxfId="4307" priority="4307" stopIfTrue="1" operator="equal">
      <formula>0</formula>
    </cfRule>
    <cfRule type="cellIs" dxfId="4306" priority="4308" stopIfTrue="1" operator="greaterThan">
      <formula>0.0000001</formula>
    </cfRule>
  </conditionalFormatting>
  <conditionalFormatting sqref="O39:S39">
    <cfRule type="cellIs" dxfId="4305" priority="4305" stopIfTrue="1" operator="equal">
      <formula>0</formula>
    </cfRule>
    <cfRule type="cellIs" dxfId="4304" priority="4306" stopIfTrue="1" operator="greaterThan">
      <formula>0.0000001</formula>
    </cfRule>
  </conditionalFormatting>
  <conditionalFormatting sqref="O39:S39">
    <cfRule type="cellIs" dxfId="4303" priority="4303" stopIfTrue="1" operator="equal">
      <formula>0</formula>
    </cfRule>
    <cfRule type="cellIs" dxfId="4302" priority="4304" stopIfTrue="1" operator="greaterThan">
      <formula>0.0000001</formula>
    </cfRule>
  </conditionalFormatting>
  <conditionalFormatting sqref="O39:S39">
    <cfRule type="cellIs" dxfId="4301" priority="4301" stopIfTrue="1" operator="equal">
      <formula>0</formula>
    </cfRule>
    <cfRule type="cellIs" dxfId="4300" priority="4302" stopIfTrue="1" operator="greaterThan">
      <formula>0.0000001</formula>
    </cfRule>
  </conditionalFormatting>
  <conditionalFormatting sqref="O39:S39">
    <cfRule type="cellIs" dxfId="4299" priority="4299" stopIfTrue="1" operator="equal">
      <formula>0</formula>
    </cfRule>
    <cfRule type="cellIs" dxfId="4298" priority="4300" stopIfTrue="1" operator="greaterThan">
      <formula>0.0000001</formula>
    </cfRule>
  </conditionalFormatting>
  <conditionalFormatting sqref="O41:S41">
    <cfRule type="cellIs" dxfId="4297" priority="4297" stopIfTrue="1" operator="equal">
      <formula>0</formula>
    </cfRule>
    <cfRule type="cellIs" dxfId="4296" priority="4298" stopIfTrue="1" operator="greaterThan">
      <formula>0.0000001</formula>
    </cfRule>
  </conditionalFormatting>
  <conditionalFormatting sqref="O41:S41">
    <cfRule type="cellIs" dxfId="4295" priority="4295" stopIfTrue="1" operator="equal">
      <formula>0</formula>
    </cfRule>
    <cfRule type="cellIs" dxfId="4294" priority="4296" stopIfTrue="1" operator="greaterThan">
      <formula>0.0000001</formula>
    </cfRule>
  </conditionalFormatting>
  <conditionalFormatting sqref="O41:S41">
    <cfRule type="cellIs" dxfId="4293" priority="4293" stopIfTrue="1" operator="equal">
      <formula>0</formula>
    </cfRule>
    <cfRule type="cellIs" dxfId="4292" priority="4294" stopIfTrue="1" operator="greaterThan">
      <formula>0.0000001</formula>
    </cfRule>
  </conditionalFormatting>
  <conditionalFormatting sqref="O41:S41">
    <cfRule type="cellIs" dxfId="4291" priority="4291" stopIfTrue="1" operator="equal">
      <formula>0</formula>
    </cfRule>
    <cfRule type="cellIs" dxfId="4290" priority="4292" stopIfTrue="1" operator="greaterThan">
      <formula>0.0000001</formula>
    </cfRule>
  </conditionalFormatting>
  <conditionalFormatting sqref="O41:S41">
    <cfRule type="cellIs" dxfId="4289" priority="4289" stopIfTrue="1" operator="equal">
      <formula>0</formula>
    </cfRule>
    <cfRule type="cellIs" dxfId="4288" priority="4290" stopIfTrue="1" operator="greaterThan">
      <formula>0.0000001</formula>
    </cfRule>
  </conditionalFormatting>
  <conditionalFormatting sqref="O41:S41">
    <cfRule type="cellIs" dxfId="4287" priority="4287" stopIfTrue="1" operator="equal">
      <formula>0</formula>
    </cfRule>
    <cfRule type="cellIs" dxfId="4286" priority="4288" stopIfTrue="1" operator="greaterThan">
      <formula>0.0000001</formula>
    </cfRule>
  </conditionalFormatting>
  <conditionalFormatting sqref="O41:S41">
    <cfRule type="cellIs" dxfId="4285" priority="4285" stopIfTrue="1" operator="equal">
      <formula>0</formula>
    </cfRule>
    <cfRule type="cellIs" dxfId="4284" priority="4286" stopIfTrue="1" operator="greaterThan">
      <formula>0.0000001</formula>
    </cfRule>
  </conditionalFormatting>
  <conditionalFormatting sqref="O43:S43">
    <cfRule type="cellIs" dxfId="4283" priority="4283" stopIfTrue="1" operator="equal">
      <formula>0</formula>
    </cfRule>
    <cfRule type="cellIs" dxfId="4282" priority="4284" stopIfTrue="1" operator="greaterThan">
      <formula>0.0000001</formula>
    </cfRule>
  </conditionalFormatting>
  <conditionalFormatting sqref="O43:S43">
    <cfRule type="cellIs" dxfId="4281" priority="4281" stopIfTrue="1" operator="equal">
      <formula>0</formula>
    </cfRule>
    <cfRule type="cellIs" dxfId="4280" priority="4282" stopIfTrue="1" operator="greaterThan">
      <formula>0.0000001</formula>
    </cfRule>
  </conditionalFormatting>
  <conditionalFormatting sqref="O43:S43">
    <cfRule type="cellIs" dxfId="4279" priority="4279" stopIfTrue="1" operator="equal">
      <formula>0</formula>
    </cfRule>
    <cfRule type="cellIs" dxfId="4278" priority="4280" stopIfTrue="1" operator="greaterThan">
      <formula>0.0000001</formula>
    </cfRule>
  </conditionalFormatting>
  <conditionalFormatting sqref="O43:S43">
    <cfRule type="cellIs" dxfId="4277" priority="4277" stopIfTrue="1" operator="equal">
      <formula>0</formula>
    </cfRule>
    <cfRule type="cellIs" dxfId="4276" priority="4278" stopIfTrue="1" operator="greaterThan">
      <formula>0.0000001</formula>
    </cfRule>
  </conditionalFormatting>
  <conditionalFormatting sqref="O43:S43">
    <cfRule type="cellIs" dxfId="4275" priority="4275" stopIfTrue="1" operator="equal">
      <formula>0</formula>
    </cfRule>
    <cfRule type="cellIs" dxfId="4274" priority="4276" stopIfTrue="1" operator="greaterThan">
      <formula>0.0000001</formula>
    </cfRule>
  </conditionalFormatting>
  <conditionalFormatting sqref="O43:S43">
    <cfRule type="cellIs" dxfId="4273" priority="4273" stopIfTrue="1" operator="equal">
      <formula>0</formula>
    </cfRule>
    <cfRule type="cellIs" dxfId="4272" priority="4274" stopIfTrue="1" operator="greaterThan">
      <formula>0.0000001</formula>
    </cfRule>
  </conditionalFormatting>
  <conditionalFormatting sqref="O43:S43">
    <cfRule type="cellIs" dxfId="4271" priority="4271" stopIfTrue="1" operator="equal">
      <formula>0</formula>
    </cfRule>
    <cfRule type="cellIs" dxfId="4270" priority="4272" stopIfTrue="1" operator="greaterThan">
      <formula>0.0000001</formula>
    </cfRule>
  </conditionalFormatting>
  <conditionalFormatting sqref="O45:S45">
    <cfRule type="cellIs" dxfId="4269" priority="4269" stopIfTrue="1" operator="equal">
      <formula>0</formula>
    </cfRule>
    <cfRule type="cellIs" dxfId="4268" priority="4270" stopIfTrue="1" operator="greaterThan">
      <formula>0.0000001</formula>
    </cfRule>
  </conditionalFormatting>
  <conditionalFormatting sqref="O45:S45">
    <cfRule type="cellIs" dxfId="4267" priority="4267" stopIfTrue="1" operator="equal">
      <formula>0</formula>
    </cfRule>
    <cfRule type="cellIs" dxfId="4266" priority="4268" stopIfTrue="1" operator="greaterThan">
      <formula>0.0000001</formula>
    </cfRule>
  </conditionalFormatting>
  <conditionalFormatting sqref="O45:S45">
    <cfRule type="cellIs" dxfId="4265" priority="4265" stopIfTrue="1" operator="equal">
      <formula>0</formula>
    </cfRule>
    <cfRule type="cellIs" dxfId="4264" priority="4266" stopIfTrue="1" operator="greaterThan">
      <formula>0.0000001</formula>
    </cfRule>
  </conditionalFormatting>
  <conditionalFormatting sqref="O45:S45">
    <cfRule type="cellIs" dxfId="4263" priority="4263" stopIfTrue="1" operator="equal">
      <formula>0</formula>
    </cfRule>
    <cfRule type="cellIs" dxfId="4262" priority="4264" stopIfTrue="1" operator="greaterThan">
      <formula>0.0000001</formula>
    </cfRule>
  </conditionalFormatting>
  <conditionalFormatting sqref="O45:S45">
    <cfRule type="cellIs" dxfId="4261" priority="4261" stopIfTrue="1" operator="equal">
      <formula>0</formula>
    </cfRule>
    <cfRule type="cellIs" dxfId="4260" priority="4262" stopIfTrue="1" operator="greaterThan">
      <formula>0.0000001</formula>
    </cfRule>
  </conditionalFormatting>
  <conditionalFormatting sqref="O45:S45">
    <cfRule type="cellIs" dxfId="4259" priority="4259" stopIfTrue="1" operator="equal">
      <formula>0</formula>
    </cfRule>
    <cfRule type="cellIs" dxfId="4258" priority="4260" stopIfTrue="1" operator="greaterThan">
      <formula>0.0000001</formula>
    </cfRule>
  </conditionalFormatting>
  <conditionalFormatting sqref="O45:S45">
    <cfRule type="cellIs" dxfId="4257" priority="4257" stopIfTrue="1" operator="equal">
      <formula>0</formula>
    </cfRule>
    <cfRule type="cellIs" dxfId="4256" priority="4258" stopIfTrue="1" operator="greaterThan">
      <formula>0.0000001</formula>
    </cfRule>
  </conditionalFormatting>
  <conditionalFormatting sqref="O33:S33">
    <cfRule type="cellIs" dxfId="4255" priority="4255" stopIfTrue="1" operator="equal">
      <formula>0</formula>
    </cfRule>
    <cfRule type="cellIs" dxfId="4254" priority="4256" stopIfTrue="1" operator="greaterThan">
      <formula>0.0000001</formula>
    </cfRule>
  </conditionalFormatting>
  <conditionalFormatting sqref="O33:S33">
    <cfRule type="cellIs" dxfId="4253" priority="4253" stopIfTrue="1" operator="equal">
      <formula>0</formula>
    </cfRule>
    <cfRule type="cellIs" dxfId="4252" priority="4254" stopIfTrue="1" operator="greaterThan">
      <formula>0.0000001</formula>
    </cfRule>
  </conditionalFormatting>
  <conditionalFormatting sqref="O33:S33">
    <cfRule type="cellIs" dxfId="4251" priority="4251" stopIfTrue="1" operator="equal">
      <formula>0</formula>
    </cfRule>
    <cfRule type="cellIs" dxfId="4250" priority="4252" stopIfTrue="1" operator="greaterThan">
      <formula>0.0000001</formula>
    </cfRule>
  </conditionalFormatting>
  <conditionalFormatting sqref="O33:S33">
    <cfRule type="cellIs" dxfId="4249" priority="4249" stopIfTrue="1" operator="equal">
      <formula>0</formula>
    </cfRule>
    <cfRule type="cellIs" dxfId="4248" priority="4250" stopIfTrue="1" operator="greaterThan">
      <formula>0.0000001</formula>
    </cfRule>
  </conditionalFormatting>
  <conditionalFormatting sqref="O33:S33">
    <cfRule type="cellIs" dxfId="4247" priority="4247" stopIfTrue="1" operator="equal">
      <formula>0</formula>
    </cfRule>
    <cfRule type="cellIs" dxfId="4246" priority="4248" stopIfTrue="1" operator="greaterThan">
      <formula>0.0000001</formula>
    </cfRule>
  </conditionalFormatting>
  <conditionalFormatting sqref="O33:S33">
    <cfRule type="cellIs" dxfId="4245" priority="4245" stopIfTrue="1" operator="equal">
      <formula>0</formula>
    </cfRule>
    <cfRule type="cellIs" dxfId="4244" priority="4246" stopIfTrue="1" operator="greaterThan">
      <formula>0.0000001</formula>
    </cfRule>
  </conditionalFormatting>
  <conditionalFormatting sqref="O33:S33">
    <cfRule type="cellIs" dxfId="4243" priority="4243" stopIfTrue="1" operator="equal">
      <formula>0</formula>
    </cfRule>
    <cfRule type="cellIs" dxfId="4242" priority="4244" stopIfTrue="1" operator="greaterThan">
      <formula>0.0000001</formula>
    </cfRule>
  </conditionalFormatting>
  <conditionalFormatting sqref="O33:S33">
    <cfRule type="cellIs" dxfId="4241" priority="4241" stopIfTrue="1" operator="equal">
      <formula>0</formula>
    </cfRule>
    <cfRule type="cellIs" dxfId="4240" priority="4242" stopIfTrue="1" operator="greaterThan">
      <formula>0.0000001</formula>
    </cfRule>
  </conditionalFormatting>
  <conditionalFormatting sqref="O33:S33">
    <cfRule type="cellIs" dxfId="4239" priority="4239" stopIfTrue="1" operator="equal">
      <formula>0</formula>
    </cfRule>
    <cfRule type="cellIs" dxfId="4238" priority="4240" stopIfTrue="1" operator="greaterThan">
      <formula>0.0000001</formula>
    </cfRule>
  </conditionalFormatting>
  <conditionalFormatting sqref="O33:S33">
    <cfRule type="cellIs" dxfId="4237" priority="4237" stopIfTrue="1" operator="equal">
      <formula>0</formula>
    </cfRule>
    <cfRule type="cellIs" dxfId="4236" priority="4238" stopIfTrue="1" operator="greaterThan">
      <formula>0.0000001</formula>
    </cfRule>
  </conditionalFormatting>
  <conditionalFormatting sqref="O33:S33">
    <cfRule type="cellIs" dxfId="4235" priority="4235" stopIfTrue="1" operator="equal">
      <formula>0</formula>
    </cfRule>
    <cfRule type="cellIs" dxfId="4234" priority="4236" stopIfTrue="1" operator="greaterThan">
      <formula>0.0000001</formula>
    </cfRule>
  </conditionalFormatting>
  <conditionalFormatting sqref="O33:S33">
    <cfRule type="cellIs" dxfId="4233" priority="4233" stopIfTrue="1" operator="equal">
      <formula>0</formula>
    </cfRule>
    <cfRule type="cellIs" dxfId="4232" priority="4234" stopIfTrue="1" operator="greaterThan">
      <formula>0.0000001</formula>
    </cfRule>
  </conditionalFormatting>
  <conditionalFormatting sqref="O33:S33">
    <cfRule type="cellIs" dxfId="4231" priority="4231" stopIfTrue="1" operator="equal">
      <formula>0</formula>
    </cfRule>
    <cfRule type="cellIs" dxfId="4230" priority="4232" stopIfTrue="1" operator="greaterThan">
      <formula>0.0000001</formula>
    </cfRule>
  </conditionalFormatting>
  <conditionalFormatting sqref="O33:S33">
    <cfRule type="cellIs" dxfId="4229" priority="4229" stopIfTrue="1" operator="equal">
      <formula>0</formula>
    </cfRule>
    <cfRule type="cellIs" dxfId="4228" priority="4230" stopIfTrue="1" operator="greaterThan">
      <formula>0.0000001</formula>
    </cfRule>
  </conditionalFormatting>
  <conditionalFormatting sqref="O35:S35">
    <cfRule type="cellIs" dxfId="4227" priority="4227" stopIfTrue="1" operator="equal">
      <formula>0</formula>
    </cfRule>
    <cfRule type="cellIs" dxfId="4226" priority="4228" stopIfTrue="1" operator="greaterThan">
      <formula>0.0000001</formula>
    </cfRule>
  </conditionalFormatting>
  <conditionalFormatting sqref="O35:S35">
    <cfRule type="cellIs" dxfId="4225" priority="4225" stopIfTrue="1" operator="equal">
      <formula>0</formula>
    </cfRule>
    <cfRule type="cellIs" dxfId="4224" priority="4226" stopIfTrue="1" operator="greaterThan">
      <formula>0.0000001</formula>
    </cfRule>
  </conditionalFormatting>
  <conditionalFormatting sqref="O35:S35">
    <cfRule type="cellIs" dxfId="4223" priority="4223" stopIfTrue="1" operator="equal">
      <formula>0</formula>
    </cfRule>
    <cfRule type="cellIs" dxfId="4222" priority="4224" stopIfTrue="1" operator="greaterThan">
      <formula>0.0000001</formula>
    </cfRule>
  </conditionalFormatting>
  <conditionalFormatting sqref="O35:S35">
    <cfRule type="cellIs" dxfId="4221" priority="4221" stopIfTrue="1" operator="equal">
      <formula>0</formula>
    </cfRule>
    <cfRule type="cellIs" dxfId="4220" priority="4222" stopIfTrue="1" operator="greaterThan">
      <formula>0.0000001</formula>
    </cfRule>
  </conditionalFormatting>
  <conditionalFormatting sqref="O35:S35">
    <cfRule type="cellIs" dxfId="4219" priority="4219" stopIfTrue="1" operator="equal">
      <formula>0</formula>
    </cfRule>
    <cfRule type="cellIs" dxfId="4218" priority="4220" stopIfTrue="1" operator="greaterThan">
      <formula>0.0000001</formula>
    </cfRule>
  </conditionalFormatting>
  <conditionalFormatting sqref="O35:S35">
    <cfRule type="cellIs" dxfId="4217" priority="4217" stopIfTrue="1" operator="equal">
      <formula>0</formula>
    </cfRule>
    <cfRule type="cellIs" dxfId="4216" priority="4218" stopIfTrue="1" operator="greaterThan">
      <formula>0.0000001</formula>
    </cfRule>
  </conditionalFormatting>
  <conditionalFormatting sqref="O35:S35">
    <cfRule type="cellIs" dxfId="4215" priority="4215" stopIfTrue="1" operator="equal">
      <formula>0</formula>
    </cfRule>
    <cfRule type="cellIs" dxfId="4214" priority="4216" stopIfTrue="1" operator="greaterThan">
      <formula>0.0000001</formula>
    </cfRule>
  </conditionalFormatting>
  <conditionalFormatting sqref="O35:S35">
    <cfRule type="cellIs" dxfId="4213" priority="4213" stopIfTrue="1" operator="equal">
      <formula>0</formula>
    </cfRule>
    <cfRule type="cellIs" dxfId="4212" priority="4214" stopIfTrue="1" operator="greaterThan">
      <formula>0.0000001</formula>
    </cfRule>
  </conditionalFormatting>
  <conditionalFormatting sqref="O35:S35">
    <cfRule type="cellIs" dxfId="4211" priority="4211" stopIfTrue="1" operator="equal">
      <formula>0</formula>
    </cfRule>
    <cfRule type="cellIs" dxfId="4210" priority="4212" stopIfTrue="1" operator="greaterThan">
      <formula>0.0000001</formula>
    </cfRule>
  </conditionalFormatting>
  <conditionalFormatting sqref="O35:S35">
    <cfRule type="cellIs" dxfId="4209" priority="4209" stopIfTrue="1" operator="equal">
      <formula>0</formula>
    </cfRule>
    <cfRule type="cellIs" dxfId="4208" priority="4210" stopIfTrue="1" operator="greaterThan">
      <formula>0.0000001</formula>
    </cfRule>
  </conditionalFormatting>
  <conditionalFormatting sqref="O35:S35">
    <cfRule type="cellIs" dxfId="4207" priority="4207" stopIfTrue="1" operator="equal">
      <formula>0</formula>
    </cfRule>
    <cfRule type="cellIs" dxfId="4206" priority="4208" stopIfTrue="1" operator="greaterThan">
      <formula>0.0000001</formula>
    </cfRule>
  </conditionalFormatting>
  <conditionalFormatting sqref="O35:S35">
    <cfRule type="cellIs" dxfId="4205" priority="4205" stopIfTrue="1" operator="equal">
      <formula>0</formula>
    </cfRule>
    <cfRule type="cellIs" dxfId="4204" priority="4206" stopIfTrue="1" operator="greaterThan">
      <formula>0.0000001</formula>
    </cfRule>
  </conditionalFormatting>
  <conditionalFormatting sqref="O35:S35">
    <cfRule type="cellIs" dxfId="4203" priority="4203" stopIfTrue="1" operator="equal">
      <formula>0</formula>
    </cfRule>
    <cfRule type="cellIs" dxfId="4202" priority="4204" stopIfTrue="1" operator="greaterThan">
      <formula>0.0000001</formula>
    </cfRule>
  </conditionalFormatting>
  <conditionalFormatting sqref="O35:S35">
    <cfRule type="cellIs" dxfId="4201" priority="4201" stopIfTrue="1" operator="equal">
      <formula>0</formula>
    </cfRule>
    <cfRule type="cellIs" dxfId="4200" priority="4202" stopIfTrue="1" operator="greaterThan">
      <formula>0.0000001</formula>
    </cfRule>
  </conditionalFormatting>
  <conditionalFormatting sqref="T31:X31">
    <cfRule type="cellIs" dxfId="4199" priority="4199" stopIfTrue="1" operator="equal">
      <formula>0</formula>
    </cfRule>
    <cfRule type="cellIs" dxfId="4198" priority="4200" stopIfTrue="1" operator="greaterThan">
      <formula>0.0000001</formula>
    </cfRule>
  </conditionalFormatting>
  <conditionalFormatting sqref="T31:X31">
    <cfRule type="cellIs" dxfId="4197" priority="4197" stopIfTrue="1" operator="equal">
      <formula>0</formula>
    </cfRule>
    <cfRule type="cellIs" dxfId="4196" priority="4198" stopIfTrue="1" operator="greaterThan">
      <formula>0.0000001</formula>
    </cfRule>
  </conditionalFormatting>
  <conditionalFormatting sqref="T31:X31">
    <cfRule type="cellIs" dxfId="4195" priority="4195" stopIfTrue="1" operator="equal">
      <formula>0</formula>
    </cfRule>
    <cfRule type="cellIs" dxfId="4194" priority="4196" stopIfTrue="1" operator="greaterThan">
      <formula>0.0000001</formula>
    </cfRule>
  </conditionalFormatting>
  <conditionalFormatting sqref="T31:X31">
    <cfRule type="cellIs" dxfId="4193" priority="4193" stopIfTrue="1" operator="equal">
      <formula>0</formula>
    </cfRule>
    <cfRule type="cellIs" dxfId="4192" priority="4194" stopIfTrue="1" operator="greaterThan">
      <formula>0.0000001</formula>
    </cfRule>
  </conditionalFormatting>
  <conditionalFormatting sqref="T31:X31">
    <cfRule type="cellIs" dxfId="4191" priority="4191" stopIfTrue="1" operator="equal">
      <formula>0</formula>
    </cfRule>
    <cfRule type="cellIs" dxfId="4190" priority="4192" stopIfTrue="1" operator="greaterThan">
      <formula>0.0000001</formula>
    </cfRule>
  </conditionalFormatting>
  <conditionalFormatting sqref="T31:X31">
    <cfRule type="cellIs" dxfId="4189" priority="4189" stopIfTrue="1" operator="equal">
      <formula>0</formula>
    </cfRule>
    <cfRule type="cellIs" dxfId="4188" priority="4190" stopIfTrue="1" operator="greaterThan">
      <formula>0.0000001</formula>
    </cfRule>
  </conditionalFormatting>
  <conditionalFormatting sqref="T31:X31">
    <cfRule type="cellIs" dxfId="4187" priority="4187" stopIfTrue="1" operator="equal">
      <formula>0</formula>
    </cfRule>
    <cfRule type="cellIs" dxfId="4186" priority="4188" stopIfTrue="1" operator="greaterThan">
      <formula>0.0000001</formula>
    </cfRule>
  </conditionalFormatting>
  <conditionalFormatting sqref="T17:X17">
    <cfRule type="cellIs" dxfId="4185" priority="4185" stopIfTrue="1" operator="equal">
      <formula>0</formula>
    </cfRule>
    <cfRule type="cellIs" dxfId="4184" priority="4186" stopIfTrue="1" operator="greaterThan">
      <formula>0.0000001</formula>
    </cfRule>
  </conditionalFormatting>
  <conditionalFormatting sqref="T17:X17">
    <cfRule type="cellIs" dxfId="4183" priority="4183" stopIfTrue="1" operator="equal">
      <formula>0</formula>
    </cfRule>
    <cfRule type="cellIs" dxfId="4182" priority="4184" stopIfTrue="1" operator="greaterThan">
      <formula>0.0000001</formula>
    </cfRule>
  </conditionalFormatting>
  <conditionalFormatting sqref="T17:X17">
    <cfRule type="cellIs" dxfId="4181" priority="4181" stopIfTrue="1" operator="equal">
      <formula>0</formula>
    </cfRule>
    <cfRule type="cellIs" dxfId="4180" priority="4182" stopIfTrue="1" operator="greaterThan">
      <formula>0.0000001</formula>
    </cfRule>
  </conditionalFormatting>
  <conditionalFormatting sqref="T17:X17">
    <cfRule type="cellIs" dxfId="4179" priority="4179" stopIfTrue="1" operator="equal">
      <formula>0</formula>
    </cfRule>
    <cfRule type="cellIs" dxfId="4178" priority="4180" stopIfTrue="1" operator="greaterThan">
      <formula>0.0000001</formula>
    </cfRule>
  </conditionalFormatting>
  <conditionalFormatting sqref="T17:X17">
    <cfRule type="cellIs" dxfId="4177" priority="4177" stopIfTrue="1" operator="equal">
      <formula>0</formula>
    </cfRule>
    <cfRule type="cellIs" dxfId="4176" priority="4178" stopIfTrue="1" operator="greaterThan">
      <formula>0.0000001</formula>
    </cfRule>
  </conditionalFormatting>
  <conditionalFormatting sqref="T17:X17">
    <cfRule type="cellIs" dxfId="4175" priority="4175" stopIfTrue="1" operator="equal">
      <formula>0</formula>
    </cfRule>
    <cfRule type="cellIs" dxfId="4174" priority="4176" stopIfTrue="1" operator="greaterThan">
      <formula>0.0000001</formula>
    </cfRule>
  </conditionalFormatting>
  <conditionalFormatting sqref="T17:X17">
    <cfRule type="cellIs" dxfId="4173" priority="4173" stopIfTrue="1" operator="equal">
      <formula>0</formula>
    </cfRule>
    <cfRule type="cellIs" dxfId="4172" priority="4174" stopIfTrue="1" operator="greaterThan">
      <formula>0.0000001</formula>
    </cfRule>
  </conditionalFormatting>
  <conditionalFormatting sqref="T19:X19">
    <cfRule type="cellIs" dxfId="4171" priority="4171" stopIfTrue="1" operator="equal">
      <formula>0</formula>
    </cfRule>
    <cfRule type="cellIs" dxfId="4170" priority="4172" stopIfTrue="1" operator="greaterThan">
      <formula>0.0000001</formula>
    </cfRule>
  </conditionalFormatting>
  <conditionalFormatting sqref="T19:X19">
    <cfRule type="cellIs" dxfId="4169" priority="4169" stopIfTrue="1" operator="equal">
      <formula>0</formula>
    </cfRule>
    <cfRule type="cellIs" dxfId="4168" priority="4170" stopIfTrue="1" operator="greaterThan">
      <formula>0.0000001</formula>
    </cfRule>
  </conditionalFormatting>
  <conditionalFormatting sqref="T19:X19">
    <cfRule type="cellIs" dxfId="4167" priority="4167" stopIfTrue="1" operator="equal">
      <formula>0</formula>
    </cfRule>
    <cfRule type="cellIs" dxfId="4166" priority="4168" stopIfTrue="1" operator="greaterThan">
      <formula>0.0000001</formula>
    </cfRule>
  </conditionalFormatting>
  <conditionalFormatting sqref="T19:X19">
    <cfRule type="cellIs" dxfId="4165" priority="4165" stopIfTrue="1" operator="equal">
      <formula>0</formula>
    </cfRule>
    <cfRule type="cellIs" dxfId="4164" priority="4166" stopIfTrue="1" operator="greaterThan">
      <formula>0.0000001</formula>
    </cfRule>
  </conditionalFormatting>
  <conditionalFormatting sqref="T19:X19">
    <cfRule type="cellIs" dxfId="4163" priority="4163" stopIfTrue="1" operator="equal">
      <formula>0</formula>
    </cfRule>
    <cfRule type="cellIs" dxfId="4162" priority="4164" stopIfTrue="1" operator="greaterThan">
      <formula>0.0000001</formula>
    </cfRule>
  </conditionalFormatting>
  <conditionalFormatting sqref="T19:X19">
    <cfRule type="cellIs" dxfId="4161" priority="4161" stopIfTrue="1" operator="equal">
      <formula>0</formula>
    </cfRule>
    <cfRule type="cellIs" dxfId="4160" priority="4162" stopIfTrue="1" operator="greaterThan">
      <formula>0.0000001</formula>
    </cfRule>
  </conditionalFormatting>
  <conditionalFormatting sqref="T19:X19">
    <cfRule type="cellIs" dxfId="4159" priority="4159" stopIfTrue="1" operator="equal">
      <formula>0</formula>
    </cfRule>
    <cfRule type="cellIs" dxfId="4158" priority="4160" stopIfTrue="1" operator="greaterThan">
      <formula>0.0000001</formula>
    </cfRule>
  </conditionalFormatting>
  <conditionalFormatting sqref="T21:X21">
    <cfRule type="cellIs" dxfId="4157" priority="4157" stopIfTrue="1" operator="equal">
      <formula>0</formula>
    </cfRule>
    <cfRule type="cellIs" dxfId="4156" priority="4158" stopIfTrue="1" operator="greaterThan">
      <formula>0.0000001</formula>
    </cfRule>
  </conditionalFormatting>
  <conditionalFormatting sqref="T21:X21">
    <cfRule type="cellIs" dxfId="4155" priority="4155" stopIfTrue="1" operator="equal">
      <formula>0</formula>
    </cfRule>
    <cfRule type="cellIs" dxfId="4154" priority="4156" stopIfTrue="1" operator="greaterThan">
      <formula>0.0000001</formula>
    </cfRule>
  </conditionalFormatting>
  <conditionalFormatting sqref="T21:X21">
    <cfRule type="cellIs" dxfId="4153" priority="4153" stopIfTrue="1" operator="equal">
      <formula>0</formula>
    </cfRule>
    <cfRule type="cellIs" dxfId="4152" priority="4154" stopIfTrue="1" operator="greaterThan">
      <formula>0.0000001</formula>
    </cfRule>
  </conditionalFormatting>
  <conditionalFormatting sqref="T21:X21">
    <cfRule type="cellIs" dxfId="4151" priority="4151" stopIfTrue="1" operator="equal">
      <formula>0</formula>
    </cfRule>
    <cfRule type="cellIs" dxfId="4150" priority="4152" stopIfTrue="1" operator="greaterThan">
      <formula>0.0000001</formula>
    </cfRule>
  </conditionalFormatting>
  <conditionalFormatting sqref="T21:X21">
    <cfRule type="cellIs" dxfId="4149" priority="4149" stopIfTrue="1" operator="equal">
      <formula>0</formula>
    </cfRule>
    <cfRule type="cellIs" dxfId="4148" priority="4150" stopIfTrue="1" operator="greaterThan">
      <formula>0.0000001</formula>
    </cfRule>
  </conditionalFormatting>
  <conditionalFormatting sqref="T21:X21">
    <cfRule type="cellIs" dxfId="4147" priority="4147" stopIfTrue="1" operator="equal">
      <formula>0</formula>
    </cfRule>
    <cfRule type="cellIs" dxfId="4146" priority="4148" stopIfTrue="1" operator="greaterThan">
      <formula>0.0000001</formula>
    </cfRule>
  </conditionalFormatting>
  <conditionalFormatting sqref="T21:X21">
    <cfRule type="cellIs" dxfId="4145" priority="4145" stopIfTrue="1" operator="equal">
      <formula>0</formula>
    </cfRule>
    <cfRule type="cellIs" dxfId="4144" priority="4146" stopIfTrue="1" operator="greaterThan">
      <formula>0.0000001</formula>
    </cfRule>
  </conditionalFormatting>
  <conditionalFormatting sqref="T23:X23">
    <cfRule type="cellIs" dxfId="4143" priority="4143" stopIfTrue="1" operator="equal">
      <formula>0</formula>
    </cfRule>
    <cfRule type="cellIs" dxfId="4142" priority="4144" stopIfTrue="1" operator="greaterThan">
      <formula>0.0000001</formula>
    </cfRule>
  </conditionalFormatting>
  <conditionalFormatting sqref="T23:X23">
    <cfRule type="cellIs" dxfId="4141" priority="4141" stopIfTrue="1" operator="equal">
      <formula>0</formula>
    </cfRule>
    <cfRule type="cellIs" dxfId="4140" priority="4142" stopIfTrue="1" operator="greaterThan">
      <formula>0.0000001</formula>
    </cfRule>
  </conditionalFormatting>
  <conditionalFormatting sqref="T23:X23">
    <cfRule type="cellIs" dxfId="4139" priority="4139" stopIfTrue="1" operator="equal">
      <formula>0</formula>
    </cfRule>
    <cfRule type="cellIs" dxfId="4138" priority="4140" stopIfTrue="1" operator="greaterThan">
      <formula>0.0000001</formula>
    </cfRule>
  </conditionalFormatting>
  <conditionalFormatting sqref="T23:X23">
    <cfRule type="cellIs" dxfId="4137" priority="4137" stopIfTrue="1" operator="equal">
      <formula>0</formula>
    </cfRule>
    <cfRule type="cellIs" dxfId="4136" priority="4138" stopIfTrue="1" operator="greaterThan">
      <formula>0.0000001</formula>
    </cfRule>
  </conditionalFormatting>
  <conditionalFormatting sqref="T23:X23">
    <cfRule type="cellIs" dxfId="4135" priority="4135" stopIfTrue="1" operator="equal">
      <formula>0</formula>
    </cfRule>
    <cfRule type="cellIs" dxfId="4134" priority="4136" stopIfTrue="1" operator="greaterThan">
      <formula>0.0000001</formula>
    </cfRule>
  </conditionalFormatting>
  <conditionalFormatting sqref="T23:X23">
    <cfRule type="cellIs" dxfId="4133" priority="4133" stopIfTrue="1" operator="equal">
      <formula>0</formula>
    </cfRule>
    <cfRule type="cellIs" dxfId="4132" priority="4134" stopIfTrue="1" operator="greaterThan">
      <formula>0.0000001</formula>
    </cfRule>
  </conditionalFormatting>
  <conditionalFormatting sqref="T23:X23">
    <cfRule type="cellIs" dxfId="4131" priority="4131" stopIfTrue="1" operator="equal">
      <formula>0</formula>
    </cfRule>
    <cfRule type="cellIs" dxfId="4130" priority="4132" stopIfTrue="1" operator="greaterThan">
      <formula>0.0000001</formula>
    </cfRule>
  </conditionalFormatting>
  <conditionalFormatting sqref="T25:X25">
    <cfRule type="cellIs" dxfId="4129" priority="4129" stopIfTrue="1" operator="equal">
      <formula>0</formula>
    </cfRule>
    <cfRule type="cellIs" dxfId="4128" priority="4130" stopIfTrue="1" operator="greaterThan">
      <formula>0.0000001</formula>
    </cfRule>
  </conditionalFormatting>
  <conditionalFormatting sqref="T25:X25">
    <cfRule type="cellIs" dxfId="4127" priority="4127" stopIfTrue="1" operator="equal">
      <formula>0</formula>
    </cfRule>
    <cfRule type="cellIs" dxfId="4126" priority="4128" stopIfTrue="1" operator="greaterThan">
      <formula>0.0000001</formula>
    </cfRule>
  </conditionalFormatting>
  <conditionalFormatting sqref="T25:X25">
    <cfRule type="cellIs" dxfId="4125" priority="4125" stopIfTrue="1" operator="equal">
      <formula>0</formula>
    </cfRule>
    <cfRule type="cellIs" dxfId="4124" priority="4126" stopIfTrue="1" operator="greaterThan">
      <formula>0.0000001</formula>
    </cfRule>
  </conditionalFormatting>
  <conditionalFormatting sqref="T25:X25">
    <cfRule type="cellIs" dxfId="4123" priority="4123" stopIfTrue="1" operator="equal">
      <formula>0</formula>
    </cfRule>
    <cfRule type="cellIs" dxfId="4122" priority="4124" stopIfTrue="1" operator="greaterThan">
      <formula>0.0000001</formula>
    </cfRule>
  </conditionalFormatting>
  <conditionalFormatting sqref="T25:X25">
    <cfRule type="cellIs" dxfId="4121" priority="4121" stopIfTrue="1" operator="equal">
      <formula>0</formula>
    </cfRule>
    <cfRule type="cellIs" dxfId="4120" priority="4122" stopIfTrue="1" operator="greaterThan">
      <formula>0.0000001</formula>
    </cfRule>
  </conditionalFormatting>
  <conditionalFormatting sqref="T25:X25">
    <cfRule type="cellIs" dxfId="4119" priority="4119" stopIfTrue="1" operator="equal">
      <formula>0</formula>
    </cfRule>
    <cfRule type="cellIs" dxfId="4118" priority="4120" stopIfTrue="1" operator="greaterThan">
      <formula>0.0000001</formula>
    </cfRule>
  </conditionalFormatting>
  <conditionalFormatting sqref="T25:X25">
    <cfRule type="cellIs" dxfId="4117" priority="4117" stopIfTrue="1" operator="equal">
      <formula>0</formula>
    </cfRule>
    <cfRule type="cellIs" dxfId="4116" priority="4118" stopIfTrue="1" operator="greaterThan">
      <formula>0.0000001</formula>
    </cfRule>
  </conditionalFormatting>
  <conditionalFormatting sqref="T27:X27">
    <cfRule type="cellIs" dxfId="4115" priority="4115" stopIfTrue="1" operator="equal">
      <formula>0</formula>
    </cfRule>
    <cfRule type="cellIs" dxfId="4114" priority="4116" stopIfTrue="1" operator="greaterThan">
      <formula>0.0000001</formula>
    </cfRule>
  </conditionalFormatting>
  <conditionalFormatting sqref="T27:X27">
    <cfRule type="cellIs" dxfId="4113" priority="4113" stopIfTrue="1" operator="equal">
      <formula>0</formula>
    </cfRule>
    <cfRule type="cellIs" dxfId="4112" priority="4114" stopIfTrue="1" operator="greaterThan">
      <formula>0.0000001</formula>
    </cfRule>
  </conditionalFormatting>
  <conditionalFormatting sqref="T27:X27">
    <cfRule type="cellIs" dxfId="4111" priority="4111" stopIfTrue="1" operator="equal">
      <formula>0</formula>
    </cfRule>
    <cfRule type="cellIs" dxfId="4110" priority="4112" stopIfTrue="1" operator="greaterThan">
      <formula>0.0000001</formula>
    </cfRule>
  </conditionalFormatting>
  <conditionalFormatting sqref="T27:X27">
    <cfRule type="cellIs" dxfId="4109" priority="4109" stopIfTrue="1" operator="equal">
      <formula>0</formula>
    </cfRule>
    <cfRule type="cellIs" dxfId="4108" priority="4110" stopIfTrue="1" operator="greaterThan">
      <formula>0.0000001</formula>
    </cfRule>
  </conditionalFormatting>
  <conditionalFormatting sqref="T27:X27">
    <cfRule type="cellIs" dxfId="4107" priority="4107" stopIfTrue="1" operator="equal">
      <formula>0</formula>
    </cfRule>
    <cfRule type="cellIs" dxfId="4106" priority="4108" stopIfTrue="1" operator="greaterThan">
      <formula>0.0000001</formula>
    </cfRule>
  </conditionalFormatting>
  <conditionalFormatting sqref="T27:X27">
    <cfRule type="cellIs" dxfId="4105" priority="4105" stopIfTrue="1" operator="equal">
      <formula>0</formula>
    </cfRule>
    <cfRule type="cellIs" dxfId="4104" priority="4106" stopIfTrue="1" operator="greaterThan">
      <formula>0.0000001</formula>
    </cfRule>
  </conditionalFormatting>
  <conditionalFormatting sqref="T27:X27">
    <cfRule type="cellIs" dxfId="4103" priority="4103" stopIfTrue="1" operator="equal">
      <formula>0</formula>
    </cfRule>
    <cfRule type="cellIs" dxfId="4102" priority="4104" stopIfTrue="1" operator="greaterThan">
      <formula>0.0000001</formula>
    </cfRule>
  </conditionalFormatting>
  <conditionalFormatting sqref="T29:X29">
    <cfRule type="cellIs" dxfId="4101" priority="4101" stopIfTrue="1" operator="equal">
      <formula>0</formula>
    </cfRule>
    <cfRule type="cellIs" dxfId="4100" priority="4102" stopIfTrue="1" operator="greaterThan">
      <formula>0.0000001</formula>
    </cfRule>
  </conditionalFormatting>
  <conditionalFormatting sqref="T29:X29">
    <cfRule type="cellIs" dxfId="4099" priority="4099" stopIfTrue="1" operator="equal">
      <formula>0</formula>
    </cfRule>
    <cfRule type="cellIs" dxfId="4098" priority="4100" stopIfTrue="1" operator="greaterThan">
      <formula>0.0000001</formula>
    </cfRule>
  </conditionalFormatting>
  <conditionalFormatting sqref="T29:X29">
    <cfRule type="cellIs" dxfId="4097" priority="4097" stopIfTrue="1" operator="equal">
      <formula>0</formula>
    </cfRule>
    <cfRule type="cellIs" dxfId="4096" priority="4098" stopIfTrue="1" operator="greaterThan">
      <formula>0.0000001</formula>
    </cfRule>
  </conditionalFormatting>
  <conditionalFormatting sqref="T29:X29">
    <cfRule type="cellIs" dxfId="4095" priority="4095" stopIfTrue="1" operator="equal">
      <formula>0</formula>
    </cfRule>
    <cfRule type="cellIs" dxfId="4094" priority="4096" stopIfTrue="1" operator="greaterThan">
      <formula>0.0000001</formula>
    </cfRule>
  </conditionalFormatting>
  <conditionalFormatting sqref="T29:X29">
    <cfRule type="cellIs" dxfId="4093" priority="4093" stopIfTrue="1" operator="equal">
      <formula>0</formula>
    </cfRule>
    <cfRule type="cellIs" dxfId="4092" priority="4094" stopIfTrue="1" operator="greaterThan">
      <formula>0.0000001</formula>
    </cfRule>
  </conditionalFormatting>
  <conditionalFormatting sqref="T29:X29">
    <cfRule type="cellIs" dxfId="4091" priority="4091" stopIfTrue="1" operator="equal">
      <formula>0</formula>
    </cfRule>
    <cfRule type="cellIs" dxfId="4090" priority="4092" stopIfTrue="1" operator="greaterThan">
      <formula>0.0000001</formula>
    </cfRule>
  </conditionalFormatting>
  <conditionalFormatting sqref="T29:X29">
    <cfRule type="cellIs" dxfId="4089" priority="4089" stopIfTrue="1" operator="equal">
      <formula>0</formula>
    </cfRule>
    <cfRule type="cellIs" dxfId="4088" priority="4090" stopIfTrue="1" operator="greaterThan">
      <formula>0.0000001</formula>
    </cfRule>
  </conditionalFormatting>
  <conditionalFormatting sqref="T31:X31">
    <cfRule type="cellIs" dxfId="4087" priority="4087" stopIfTrue="1" operator="equal">
      <formula>0</formula>
    </cfRule>
    <cfRule type="cellIs" dxfId="4086" priority="4088" stopIfTrue="1" operator="greaterThan">
      <formula>0.0000001</formula>
    </cfRule>
  </conditionalFormatting>
  <conditionalFormatting sqref="T31:X31">
    <cfRule type="cellIs" dxfId="4085" priority="4085" stopIfTrue="1" operator="equal">
      <formula>0</formula>
    </cfRule>
    <cfRule type="cellIs" dxfId="4084" priority="4086" stopIfTrue="1" operator="greaterThan">
      <formula>0.0000001</formula>
    </cfRule>
  </conditionalFormatting>
  <conditionalFormatting sqref="T31:X31">
    <cfRule type="cellIs" dxfId="4083" priority="4083" stopIfTrue="1" operator="equal">
      <formula>0</formula>
    </cfRule>
    <cfRule type="cellIs" dxfId="4082" priority="4084" stopIfTrue="1" operator="greaterThan">
      <formula>0.0000001</formula>
    </cfRule>
  </conditionalFormatting>
  <conditionalFormatting sqref="T31:X31">
    <cfRule type="cellIs" dxfId="4081" priority="4081" stopIfTrue="1" operator="equal">
      <formula>0</formula>
    </cfRule>
    <cfRule type="cellIs" dxfId="4080" priority="4082" stopIfTrue="1" operator="greaterThan">
      <formula>0.0000001</formula>
    </cfRule>
  </conditionalFormatting>
  <conditionalFormatting sqref="T31:X31">
    <cfRule type="cellIs" dxfId="4079" priority="4079" stopIfTrue="1" operator="equal">
      <formula>0</formula>
    </cfRule>
    <cfRule type="cellIs" dxfId="4078" priority="4080" stopIfTrue="1" operator="greaterThan">
      <formula>0.0000001</formula>
    </cfRule>
  </conditionalFormatting>
  <conditionalFormatting sqref="T31:X31">
    <cfRule type="cellIs" dxfId="4077" priority="4077" stopIfTrue="1" operator="equal">
      <formula>0</formula>
    </cfRule>
    <cfRule type="cellIs" dxfId="4076" priority="4078" stopIfTrue="1" operator="greaterThan">
      <formula>0.0000001</formula>
    </cfRule>
  </conditionalFormatting>
  <conditionalFormatting sqref="T31:X31">
    <cfRule type="cellIs" dxfId="4075" priority="4075" stopIfTrue="1" operator="equal">
      <formula>0</formula>
    </cfRule>
    <cfRule type="cellIs" dxfId="4074" priority="4076" stopIfTrue="1" operator="greaterThan">
      <formula>0.0000001</formula>
    </cfRule>
  </conditionalFormatting>
  <conditionalFormatting sqref="T33:X33">
    <cfRule type="cellIs" dxfId="4073" priority="4073" stopIfTrue="1" operator="equal">
      <formula>0</formula>
    </cfRule>
    <cfRule type="cellIs" dxfId="4072" priority="4074" stopIfTrue="1" operator="greaterThan">
      <formula>0.0000001</formula>
    </cfRule>
  </conditionalFormatting>
  <conditionalFormatting sqref="T33:X33">
    <cfRule type="cellIs" dxfId="4071" priority="4071" stopIfTrue="1" operator="equal">
      <formula>0</formula>
    </cfRule>
    <cfRule type="cellIs" dxfId="4070" priority="4072" stopIfTrue="1" operator="greaterThan">
      <formula>0.0000001</formula>
    </cfRule>
  </conditionalFormatting>
  <conditionalFormatting sqref="T33:X33">
    <cfRule type="cellIs" dxfId="4069" priority="4069" stopIfTrue="1" operator="equal">
      <formula>0</formula>
    </cfRule>
    <cfRule type="cellIs" dxfId="4068" priority="4070" stopIfTrue="1" operator="greaterThan">
      <formula>0.0000001</formula>
    </cfRule>
  </conditionalFormatting>
  <conditionalFormatting sqref="T33:X33">
    <cfRule type="cellIs" dxfId="4067" priority="4067" stopIfTrue="1" operator="equal">
      <formula>0</formula>
    </cfRule>
    <cfRule type="cellIs" dxfId="4066" priority="4068" stopIfTrue="1" operator="greaterThan">
      <formula>0.0000001</formula>
    </cfRule>
  </conditionalFormatting>
  <conditionalFormatting sqref="T33:X33">
    <cfRule type="cellIs" dxfId="4065" priority="4065" stopIfTrue="1" operator="equal">
      <formula>0</formula>
    </cfRule>
    <cfRule type="cellIs" dxfId="4064" priority="4066" stopIfTrue="1" operator="greaterThan">
      <formula>0.0000001</formula>
    </cfRule>
  </conditionalFormatting>
  <conditionalFormatting sqref="T33:X33">
    <cfRule type="cellIs" dxfId="4063" priority="4063" stopIfTrue="1" operator="equal">
      <formula>0</formula>
    </cfRule>
    <cfRule type="cellIs" dxfId="4062" priority="4064" stopIfTrue="1" operator="greaterThan">
      <formula>0.0000001</formula>
    </cfRule>
  </conditionalFormatting>
  <conditionalFormatting sqref="T33:X33">
    <cfRule type="cellIs" dxfId="4061" priority="4061" stopIfTrue="1" operator="equal">
      <formula>0</formula>
    </cfRule>
    <cfRule type="cellIs" dxfId="4060" priority="4062" stopIfTrue="1" operator="greaterThan">
      <formula>0.0000001</formula>
    </cfRule>
  </conditionalFormatting>
  <conditionalFormatting sqref="T35:X35">
    <cfRule type="cellIs" dxfId="4059" priority="4059" stopIfTrue="1" operator="equal">
      <formula>0</formula>
    </cfRule>
    <cfRule type="cellIs" dxfId="4058" priority="4060" stopIfTrue="1" operator="greaterThan">
      <formula>0.0000001</formula>
    </cfRule>
  </conditionalFormatting>
  <conditionalFormatting sqref="T35:X35">
    <cfRule type="cellIs" dxfId="4057" priority="4057" stopIfTrue="1" operator="equal">
      <formula>0</formula>
    </cfRule>
    <cfRule type="cellIs" dxfId="4056" priority="4058" stopIfTrue="1" operator="greaterThan">
      <formula>0.0000001</formula>
    </cfRule>
  </conditionalFormatting>
  <conditionalFormatting sqref="T35:X35">
    <cfRule type="cellIs" dxfId="4055" priority="4055" stopIfTrue="1" operator="equal">
      <formula>0</formula>
    </cfRule>
    <cfRule type="cellIs" dxfId="4054" priority="4056" stopIfTrue="1" operator="greaterThan">
      <formula>0.0000001</formula>
    </cfRule>
  </conditionalFormatting>
  <conditionalFormatting sqref="T35:X35">
    <cfRule type="cellIs" dxfId="4053" priority="4053" stopIfTrue="1" operator="equal">
      <formula>0</formula>
    </cfRule>
    <cfRule type="cellIs" dxfId="4052" priority="4054" stopIfTrue="1" operator="greaterThan">
      <formula>0.0000001</formula>
    </cfRule>
  </conditionalFormatting>
  <conditionalFormatting sqref="T35:X35">
    <cfRule type="cellIs" dxfId="4051" priority="4051" stopIfTrue="1" operator="equal">
      <formula>0</formula>
    </cfRule>
    <cfRule type="cellIs" dxfId="4050" priority="4052" stopIfTrue="1" operator="greaterThan">
      <formula>0.0000001</formula>
    </cfRule>
  </conditionalFormatting>
  <conditionalFormatting sqref="T35:X35">
    <cfRule type="cellIs" dxfId="4049" priority="4049" stopIfTrue="1" operator="equal">
      <formula>0</formula>
    </cfRule>
    <cfRule type="cellIs" dxfId="4048" priority="4050" stopIfTrue="1" operator="greaterThan">
      <formula>0.0000001</formula>
    </cfRule>
  </conditionalFormatting>
  <conditionalFormatting sqref="T35:X35">
    <cfRule type="cellIs" dxfId="4047" priority="4047" stopIfTrue="1" operator="equal">
      <formula>0</formula>
    </cfRule>
    <cfRule type="cellIs" dxfId="4046" priority="4048" stopIfTrue="1" operator="greaterThan">
      <formula>0.0000001</formula>
    </cfRule>
  </conditionalFormatting>
  <conditionalFormatting sqref="T37:X37">
    <cfRule type="cellIs" dxfId="4045" priority="4045" stopIfTrue="1" operator="equal">
      <formula>0</formula>
    </cfRule>
    <cfRule type="cellIs" dxfId="4044" priority="4046" stopIfTrue="1" operator="greaterThan">
      <formula>0.0000001</formula>
    </cfRule>
  </conditionalFormatting>
  <conditionalFormatting sqref="T37:X37">
    <cfRule type="cellIs" dxfId="4043" priority="4043" stopIfTrue="1" operator="equal">
      <formula>0</formula>
    </cfRule>
    <cfRule type="cellIs" dxfId="4042" priority="4044" stopIfTrue="1" operator="greaterThan">
      <formula>0.0000001</formula>
    </cfRule>
  </conditionalFormatting>
  <conditionalFormatting sqref="T37:X37">
    <cfRule type="cellIs" dxfId="4041" priority="4041" stopIfTrue="1" operator="equal">
      <formula>0</formula>
    </cfRule>
    <cfRule type="cellIs" dxfId="4040" priority="4042" stopIfTrue="1" operator="greaterThan">
      <formula>0.0000001</formula>
    </cfRule>
  </conditionalFormatting>
  <conditionalFormatting sqref="T37:X37">
    <cfRule type="cellIs" dxfId="4039" priority="4039" stopIfTrue="1" operator="equal">
      <formula>0</formula>
    </cfRule>
    <cfRule type="cellIs" dxfId="4038" priority="4040" stopIfTrue="1" operator="greaterThan">
      <formula>0.0000001</formula>
    </cfRule>
  </conditionalFormatting>
  <conditionalFormatting sqref="T37:X37">
    <cfRule type="cellIs" dxfId="4037" priority="4037" stopIfTrue="1" operator="equal">
      <formula>0</formula>
    </cfRule>
    <cfRule type="cellIs" dxfId="4036" priority="4038" stopIfTrue="1" operator="greaterThan">
      <formula>0.0000001</formula>
    </cfRule>
  </conditionalFormatting>
  <conditionalFormatting sqref="T37:X37">
    <cfRule type="cellIs" dxfId="4035" priority="4035" stopIfTrue="1" operator="equal">
      <formula>0</formula>
    </cfRule>
    <cfRule type="cellIs" dxfId="4034" priority="4036" stopIfTrue="1" operator="greaterThan">
      <formula>0.0000001</formula>
    </cfRule>
  </conditionalFormatting>
  <conditionalFormatting sqref="T37:X37">
    <cfRule type="cellIs" dxfId="4033" priority="4033" stopIfTrue="1" operator="equal">
      <formula>0</formula>
    </cfRule>
    <cfRule type="cellIs" dxfId="4032" priority="4034" stopIfTrue="1" operator="greaterThan">
      <formula>0.0000001</formula>
    </cfRule>
  </conditionalFormatting>
  <conditionalFormatting sqref="T39:X39">
    <cfRule type="cellIs" dxfId="4031" priority="4031" stopIfTrue="1" operator="equal">
      <formula>0</formula>
    </cfRule>
    <cfRule type="cellIs" dxfId="4030" priority="4032" stopIfTrue="1" operator="greaterThan">
      <formula>0.0000001</formula>
    </cfRule>
  </conditionalFormatting>
  <conditionalFormatting sqref="T39:X39">
    <cfRule type="cellIs" dxfId="4029" priority="4029" stopIfTrue="1" operator="equal">
      <formula>0</formula>
    </cfRule>
    <cfRule type="cellIs" dxfId="4028" priority="4030" stopIfTrue="1" operator="greaterThan">
      <formula>0.0000001</formula>
    </cfRule>
  </conditionalFormatting>
  <conditionalFormatting sqref="T39:X39">
    <cfRule type="cellIs" dxfId="4027" priority="4027" stopIfTrue="1" operator="equal">
      <formula>0</formula>
    </cfRule>
    <cfRule type="cellIs" dxfId="4026" priority="4028" stopIfTrue="1" operator="greaterThan">
      <formula>0.0000001</formula>
    </cfRule>
  </conditionalFormatting>
  <conditionalFormatting sqref="T39:X39">
    <cfRule type="cellIs" dxfId="4025" priority="4025" stopIfTrue="1" operator="equal">
      <formula>0</formula>
    </cfRule>
    <cfRule type="cellIs" dxfId="4024" priority="4026" stopIfTrue="1" operator="greaterThan">
      <formula>0.0000001</formula>
    </cfRule>
  </conditionalFormatting>
  <conditionalFormatting sqref="T39:X39">
    <cfRule type="cellIs" dxfId="4023" priority="4023" stopIfTrue="1" operator="equal">
      <formula>0</formula>
    </cfRule>
    <cfRule type="cellIs" dxfId="4022" priority="4024" stopIfTrue="1" operator="greaterThan">
      <formula>0.0000001</formula>
    </cfRule>
  </conditionalFormatting>
  <conditionalFormatting sqref="T39:X39">
    <cfRule type="cellIs" dxfId="4021" priority="4021" stopIfTrue="1" operator="equal">
      <formula>0</formula>
    </cfRule>
    <cfRule type="cellIs" dxfId="4020" priority="4022" stopIfTrue="1" operator="greaterThan">
      <formula>0.0000001</formula>
    </cfRule>
  </conditionalFormatting>
  <conditionalFormatting sqref="T39:X39">
    <cfRule type="cellIs" dxfId="4019" priority="4019" stopIfTrue="1" operator="equal">
      <formula>0</formula>
    </cfRule>
    <cfRule type="cellIs" dxfId="4018" priority="4020" stopIfTrue="1" operator="greaterThan">
      <formula>0.0000001</formula>
    </cfRule>
  </conditionalFormatting>
  <conditionalFormatting sqref="T41:X41">
    <cfRule type="cellIs" dxfId="4017" priority="4017" stopIfTrue="1" operator="equal">
      <formula>0</formula>
    </cfRule>
    <cfRule type="cellIs" dxfId="4016" priority="4018" stopIfTrue="1" operator="greaterThan">
      <formula>0.0000001</formula>
    </cfRule>
  </conditionalFormatting>
  <conditionalFormatting sqref="T41:X41">
    <cfRule type="cellIs" dxfId="4015" priority="4015" stopIfTrue="1" operator="equal">
      <formula>0</formula>
    </cfRule>
    <cfRule type="cellIs" dxfId="4014" priority="4016" stopIfTrue="1" operator="greaterThan">
      <formula>0.0000001</formula>
    </cfRule>
  </conditionalFormatting>
  <conditionalFormatting sqref="T41:X41">
    <cfRule type="cellIs" dxfId="4013" priority="4013" stopIfTrue="1" operator="equal">
      <formula>0</formula>
    </cfRule>
    <cfRule type="cellIs" dxfId="4012" priority="4014" stopIfTrue="1" operator="greaterThan">
      <formula>0.0000001</formula>
    </cfRule>
  </conditionalFormatting>
  <conditionalFormatting sqref="T41:X41">
    <cfRule type="cellIs" dxfId="4011" priority="4011" stopIfTrue="1" operator="equal">
      <formula>0</formula>
    </cfRule>
    <cfRule type="cellIs" dxfId="4010" priority="4012" stopIfTrue="1" operator="greaterThan">
      <formula>0.0000001</formula>
    </cfRule>
  </conditionalFormatting>
  <conditionalFormatting sqref="T41:X41">
    <cfRule type="cellIs" dxfId="4009" priority="4009" stopIfTrue="1" operator="equal">
      <formula>0</formula>
    </cfRule>
    <cfRule type="cellIs" dxfId="4008" priority="4010" stopIfTrue="1" operator="greaterThan">
      <formula>0.0000001</formula>
    </cfRule>
  </conditionalFormatting>
  <conditionalFormatting sqref="T41:X41">
    <cfRule type="cellIs" dxfId="4007" priority="4007" stopIfTrue="1" operator="equal">
      <formula>0</formula>
    </cfRule>
    <cfRule type="cellIs" dxfId="4006" priority="4008" stopIfTrue="1" operator="greaterThan">
      <formula>0.0000001</formula>
    </cfRule>
  </conditionalFormatting>
  <conditionalFormatting sqref="T41:X41">
    <cfRule type="cellIs" dxfId="4005" priority="4005" stopIfTrue="1" operator="equal">
      <formula>0</formula>
    </cfRule>
    <cfRule type="cellIs" dxfId="4004" priority="4006" stopIfTrue="1" operator="greaterThan">
      <formula>0.0000001</formula>
    </cfRule>
  </conditionalFormatting>
  <conditionalFormatting sqref="T43:X43">
    <cfRule type="cellIs" dxfId="4003" priority="4003" stopIfTrue="1" operator="equal">
      <formula>0</formula>
    </cfRule>
    <cfRule type="cellIs" dxfId="4002" priority="4004" stopIfTrue="1" operator="greaterThan">
      <formula>0.0000001</formula>
    </cfRule>
  </conditionalFormatting>
  <conditionalFormatting sqref="T43:X43">
    <cfRule type="cellIs" dxfId="4001" priority="4001" stopIfTrue="1" operator="equal">
      <formula>0</formula>
    </cfRule>
    <cfRule type="cellIs" dxfId="4000" priority="4002" stopIfTrue="1" operator="greaterThan">
      <formula>0.0000001</formula>
    </cfRule>
  </conditionalFormatting>
  <conditionalFormatting sqref="T43:X43">
    <cfRule type="cellIs" dxfId="3999" priority="3999" stopIfTrue="1" operator="equal">
      <formula>0</formula>
    </cfRule>
    <cfRule type="cellIs" dxfId="3998" priority="4000" stopIfTrue="1" operator="greaterThan">
      <formula>0.0000001</formula>
    </cfRule>
  </conditionalFormatting>
  <conditionalFormatting sqref="T43:X43">
    <cfRule type="cellIs" dxfId="3997" priority="3997" stopIfTrue="1" operator="equal">
      <formula>0</formula>
    </cfRule>
    <cfRule type="cellIs" dxfId="3996" priority="3998" stopIfTrue="1" operator="greaterThan">
      <formula>0.0000001</formula>
    </cfRule>
  </conditionalFormatting>
  <conditionalFormatting sqref="T43:X43">
    <cfRule type="cellIs" dxfId="3995" priority="3995" stopIfTrue="1" operator="equal">
      <formula>0</formula>
    </cfRule>
    <cfRule type="cellIs" dxfId="3994" priority="3996" stopIfTrue="1" operator="greaterThan">
      <formula>0.0000001</formula>
    </cfRule>
  </conditionalFormatting>
  <conditionalFormatting sqref="T43:X43">
    <cfRule type="cellIs" dxfId="3993" priority="3993" stopIfTrue="1" operator="equal">
      <formula>0</formula>
    </cfRule>
    <cfRule type="cellIs" dxfId="3992" priority="3994" stopIfTrue="1" operator="greaterThan">
      <formula>0.0000001</formula>
    </cfRule>
  </conditionalFormatting>
  <conditionalFormatting sqref="T43:X43">
    <cfRule type="cellIs" dxfId="3991" priority="3991" stopIfTrue="1" operator="equal">
      <formula>0</formula>
    </cfRule>
    <cfRule type="cellIs" dxfId="3990" priority="3992" stopIfTrue="1" operator="greaterThan">
      <formula>0.0000001</formula>
    </cfRule>
  </conditionalFormatting>
  <conditionalFormatting sqref="T45:X45">
    <cfRule type="cellIs" dxfId="3989" priority="3989" stopIfTrue="1" operator="equal">
      <formula>0</formula>
    </cfRule>
    <cfRule type="cellIs" dxfId="3988" priority="3990" stopIfTrue="1" operator="greaterThan">
      <formula>0.0000001</formula>
    </cfRule>
  </conditionalFormatting>
  <conditionalFormatting sqref="T45:X45">
    <cfRule type="cellIs" dxfId="3987" priority="3987" stopIfTrue="1" operator="equal">
      <formula>0</formula>
    </cfRule>
    <cfRule type="cellIs" dxfId="3986" priority="3988" stopIfTrue="1" operator="greaterThan">
      <formula>0.0000001</formula>
    </cfRule>
  </conditionalFormatting>
  <conditionalFormatting sqref="T45:X45">
    <cfRule type="cellIs" dxfId="3985" priority="3985" stopIfTrue="1" operator="equal">
      <formula>0</formula>
    </cfRule>
    <cfRule type="cellIs" dxfId="3984" priority="3986" stopIfTrue="1" operator="greaterThan">
      <formula>0.0000001</formula>
    </cfRule>
  </conditionalFormatting>
  <conditionalFormatting sqref="T45:X45">
    <cfRule type="cellIs" dxfId="3983" priority="3983" stopIfTrue="1" operator="equal">
      <formula>0</formula>
    </cfRule>
    <cfRule type="cellIs" dxfId="3982" priority="3984" stopIfTrue="1" operator="greaterThan">
      <formula>0.0000001</formula>
    </cfRule>
  </conditionalFormatting>
  <conditionalFormatting sqref="T45:X45">
    <cfRule type="cellIs" dxfId="3981" priority="3981" stopIfTrue="1" operator="equal">
      <formula>0</formula>
    </cfRule>
    <cfRule type="cellIs" dxfId="3980" priority="3982" stopIfTrue="1" operator="greaterThan">
      <formula>0.0000001</formula>
    </cfRule>
  </conditionalFormatting>
  <conditionalFormatting sqref="T45:X45">
    <cfRule type="cellIs" dxfId="3979" priority="3979" stopIfTrue="1" operator="equal">
      <formula>0</formula>
    </cfRule>
    <cfRule type="cellIs" dxfId="3978" priority="3980" stopIfTrue="1" operator="greaterThan">
      <formula>0.0000001</formula>
    </cfRule>
  </conditionalFormatting>
  <conditionalFormatting sqref="T45:X45">
    <cfRule type="cellIs" dxfId="3977" priority="3977" stopIfTrue="1" operator="equal">
      <formula>0</formula>
    </cfRule>
    <cfRule type="cellIs" dxfId="3976" priority="3978" stopIfTrue="1" operator="greaterThan">
      <formula>0.0000001</formula>
    </cfRule>
  </conditionalFormatting>
  <conditionalFormatting sqref="T33:X33">
    <cfRule type="cellIs" dxfId="3975" priority="3975" stopIfTrue="1" operator="equal">
      <formula>0</formula>
    </cfRule>
    <cfRule type="cellIs" dxfId="3974" priority="3976" stopIfTrue="1" operator="greaterThan">
      <formula>0.0000001</formula>
    </cfRule>
  </conditionalFormatting>
  <conditionalFormatting sqref="T33:X33">
    <cfRule type="cellIs" dxfId="3973" priority="3973" stopIfTrue="1" operator="equal">
      <formula>0</formula>
    </cfRule>
    <cfRule type="cellIs" dxfId="3972" priority="3974" stopIfTrue="1" operator="greaterThan">
      <formula>0.0000001</formula>
    </cfRule>
  </conditionalFormatting>
  <conditionalFormatting sqref="T33:X33">
    <cfRule type="cellIs" dxfId="3971" priority="3971" stopIfTrue="1" operator="equal">
      <formula>0</formula>
    </cfRule>
    <cfRule type="cellIs" dxfId="3970" priority="3972" stopIfTrue="1" operator="greaterThan">
      <formula>0.0000001</formula>
    </cfRule>
  </conditionalFormatting>
  <conditionalFormatting sqref="T33:X33">
    <cfRule type="cellIs" dxfId="3969" priority="3969" stopIfTrue="1" operator="equal">
      <formula>0</formula>
    </cfRule>
    <cfRule type="cellIs" dxfId="3968" priority="3970" stopIfTrue="1" operator="greaterThan">
      <formula>0.0000001</formula>
    </cfRule>
  </conditionalFormatting>
  <conditionalFormatting sqref="T33:X33">
    <cfRule type="cellIs" dxfId="3967" priority="3967" stopIfTrue="1" operator="equal">
      <formula>0</formula>
    </cfRule>
    <cfRule type="cellIs" dxfId="3966" priority="3968" stopIfTrue="1" operator="greaterThan">
      <formula>0.0000001</formula>
    </cfRule>
  </conditionalFormatting>
  <conditionalFormatting sqref="T33:X33">
    <cfRule type="cellIs" dxfId="3965" priority="3965" stopIfTrue="1" operator="equal">
      <formula>0</formula>
    </cfRule>
    <cfRule type="cellIs" dxfId="3964" priority="3966" stopIfTrue="1" operator="greaterThan">
      <formula>0.0000001</formula>
    </cfRule>
  </conditionalFormatting>
  <conditionalFormatting sqref="T33:X33">
    <cfRule type="cellIs" dxfId="3963" priority="3963" stopIfTrue="1" operator="equal">
      <formula>0</formula>
    </cfRule>
    <cfRule type="cellIs" dxfId="3962" priority="3964" stopIfTrue="1" operator="greaterThan">
      <formula>0.0000001</formula>
    </cfRule>
  </conditionalFormatting>
  <conditionalFormatting sqref="T33:X33">
    <cfRule type="cellIs" dxfId="3961" priority="3961" stopIfTrue="1" operator="equal">
      <formula>0</formula>
    </cfRule>
    <cfRule type="cellIs" dxfId="3960" priority="3962" stopIfTrue="1" operator="greaterThan">
      <formula>0.0000001</formula>
    </cfRule>
  </conditionalFormatting>
  <conditionalFormatting sqref="T33:X33">
    <cfRule type="cellIs" dxfId="3959" priority="3959" stopIfTrue="1" operator="equal">
      <formula>0</formula>
    </cfRule>
    <cfRule type="cellIs" dxfId="3958" priority="3960" stopIfTrue="1" operator="greaterThan">
      <formula>0.0000001</formula>
    </cfRule>
  </conditionalFormatting>
  <conditionalFormatting sqref="T33:X33">
    <cfRule type="cellIs" dxfId="3957" priority="3957" stopIfTrue="1" operator="equal">
      <formula>0</formula>
    </cfRule>
    <cfRule type="cellIs" dxfId="3956" priority="3958" stopIfTrue="1" operator="greaterThan">
      <formula>0.0000001</formula>
    </cfRule>
  </conditionalFormatting>
  <conditionalFormatting sqref="T33:X33">
    <cfRule type="cellIs" dxfId="3955" priority="3955" stopIfTrue="1" operator="equal">
      <formula>0</formula>
    </cfRule>
    <cfRule type="cellIs" dxfId="3954" priority="3956" stopIfTrue="1" operator="greaterThan">
      <formula>0.0000001</formula>
    </cfRule>
  </conditionalFormatting>
  <conditionalFormatting sqref="T33:X33">
    <cfRule type="cellIs" dxfId="3953" priority="3953" stopIfTrue="1" operator="equal">
      <formula>0</formula>
    </cfRule>
    <cfRule type="cellIs" dxfId="3952" priority="3954" stopIfTrue="1" operator="greaterThan">
      <formula>0.0000001</formula>
    </cfRule>
  </conditionalFormatting>
  <conditionalFormatting sqref="T33:X33">
    <cfRule type="cellIs" dxfId="3951" priority="3951" stopIfTrue="1" operator="equal">
      <formula>0</formula>
    </cfRule>
    <cfRule type="cellIs" dxfId="3950" priority="3952" stopIfTrue="1" operator="greaterThan">
      <formula>0.0000001</formula>
    </cfRule>
  </conditionalFormatting>
  <conditionalFormatting sqref="T33:X33">
    <cfRule type="cellIs" dxfId="3949" priority="3949" stopIfTrue="1" operator="equal">
      <formula>0</formula>
    </cfRule>
    <cfRule type="cellIs" dxfId="3948" priority="3950" stopIfTrue="1" operator="greaterThan">
      <formula>0.0000001</formula>
    </cfRule>
  </conditionalFormatting>
  <conditionalFormatting sqref="T35:X35">
    <cfRule type="cellIs" dxfId="3947" priority="3947" stopIfTrue="1" operator="equal">
      <formula>0</formula>
    </cfRule>
    <cfRule type="cellIs" dxfId="3946" priority="3948" stopIfTrue="1" operator="greaterThan">
      <formula>0.0000001</formula>
    </cfRule>
  </conditionalFormatting>
  <conditionalFormatting sqref="T35:X35">
    <cfRule type="cellIs" dxfId="3945" priority="3945" stopIfTrue="1" operator="equal">
      <formula>0</formula>
    </cfRule>
    <cfRule type="cellIs" dxfId="3944" priority="3946" stopIfTrue="1" operator="greaterThan">
      <formula>0.0000001</formula>
    </cfRule>
  </conditionalFormatting>
  <conditionalFormatting sqref="T35:X35">
    <cfRule type="cellIs" dxfId="3943" priority="3943" stopIfTrue="1" operator="equal">
      <formula>0</formula>
    </cfRule>
    <cfRule type="cellIs" dxfId="3942" priority="3944" stopIfTrue="1" operator="greaterThan">
      <formula>0.0000001</formula>
    </cfRule>
  </conditionalFormatting>
  <conditionalFormatting sqref="T35:X35">
    <cfRule type="cellIs" dxfId="3941" priority="3941" stopIfTrue="1" operator="equal">
      <formula>0</formula>
    </cfRule>
    <cfRule type="cellIs" dxfId="3940" priority="3942" stopIfTrue="1" operator="greaterThan">
      <formula>0.0000001</formula>
    </cfRule>
  </conditionalFormatting>
  <conditionalFormatting sqref="T35:X35">
    <cfRule type="cellIs" dxfId="3939" priority="3939" stopIfTrue="1" operator="equal">
      <formula>0</formula>
    </cfRule>
    <cfRule type="cellIs" dxfId="3938" priority="3940" stopIfTrue="1" operator="greaterThan">
      <formula>0.0000001</formula>
    </cfRule>
  </conditionalFormatting>
  <conditionalFormatting sqref="T35:X35">
    <cfRule type="cellIs" dxfId="3937" priority="3937" stopIfTrue="1" operator="equal">
      <formula>0</formula>
    </cfRule>
    <cfRule type="cellIs" dxfId="3936" priority="3938" stopIfTrue="1" operator="greaterThan">
      <formula>0.0000001</formula>
    </cfRule>
  </conditionalFormatting>
  <conditionalFormatting sqref="T35:X35">
    <cfRule type="cellIs" dxfId="3935" priority="3935" stopIfTrue="1" operator="equal">
      <formula>0</formula>
    </cfRule>
    <cfRule type="cellIs" dxfId="3934" priority="3936" stopIfTrue="1" operator="greaterThan">
      <formula>0.0000001</formula>
    </cfRule>
  </conditionalFormatting>
  <conditionalFormatting sqref="T35:X35">
    <cfRule type="cellIs" dxfId="3933" priority="3933" stopIfTrue="1" operator="equal">
      <formula>0</formula>
    </cfRule>
    <cfRule type="cellIs" dxfId="3932" priority="3934" stopIfTrue="1" operator="greaterThan">
      <formula>0.0000001</formula>
    </cfRule>
  </conditionalFormatting>
  <conditionalFormatting sqref="T35:X35">
    <cfRule type="cellIs" dxfId="3931" priority="3931" stopIfTrue="1" operator="equal">
      <formula>0</formula>
    </cfRule>
    <cfRule type="cellIs" dxfId="3930" priority="3932" stopIfTrue="1" operator="greaterThan">
      <formula>0.0000001</formula>
    </cfRule>
  </conditionalFormatting>
  <conditionalFormatting sqref="T35:X35">
    <cfRule type="cellIs" dxfId="3929" priority="3929" stopIfTrue="1" operator="equal">
      <formula>0</formula>
    </cfRule>
    <cfRule type="cellIs" dxfId="3928" priority="3930" stopIfTrue="1" operator="greaterThan">
      <formula>0.0000001</formula>
    </cfRule>
  </conditionalFormatting>
  <conditionalFormatting sqref="T35:X35">
    <cfRule type="cellIs" dxfId="3927" priority="3927" stopIfTrue="1" operator="equal">
      <formula>0</formula>
    </cfRule>
    <cfRule type="cellIs" dxfId="3926" priority="3928" stopIfTrue="1" operator="greaterThan">
      <formula>0.0000001</formula>
    </cfRule>
  </conditionalFormatting>
  <conditionalFormatting sqref="T35:X35">
    <cfRule type="cellIs" dxfId="3925" priority="3925" stopIfTrue="1" operator="equal">
      <formula>0</formula>
    </cfRule>
    <cfRule type="cellIs" dxfId="3924" priority="3926" stopIfTrue="1" operator="greaterThan">
      <formula>0.0000001</formula>
    </cfRule>
  </conditionalFormatting>
  <conditionalFormatting sqref="T35:X35">
    <cfRule type="cellIs" dxfId="3923" priority="3923" stopIfTrue="1" operator="equal">
      <formula>0</formula>
    </cfRule>
    <cfRule type="cellIs" dxfId="3922" priority="3924" stopIfTrue="1" operator="greaterThan">
      <formula>0.0000001</formula>
    </cfRule>
  </conditionalFormatting>
  <conditionalFormatting sqref="T35:X35">
    <cfRule type="cellIs" dxfId="3921" priority="3921" stopIfTrue="1" operator="equal">
      <formula>0</formula>
    </cfRule>
    <cfRule type="cellIs" dxfId="3920" priority="3922" stopIfTrue="1" operator="greaterThan">
      <formula>0.0000001</formula>
    </cfRule>
  </conditionalFormatting>
  <conditionalFormatting sqref="Y31:AC31">
    <cfRule type="cellIs" dxfId="3919" priority="3919" stopIfTrue="1" operator="equal">
      <formula>0</formula>
    </cfRule>
    <cfRule type="cellIs" dxfId="3918" priority="3920" stopIfTrue="1" operator="greaterThan">
      <formula>0.0000001</formula>
    </cfRule>
  </conditionalFormatting>
  <conditionalFormatting sqref="Y31:AC31">
    <cfRule type="cellIs" dxfId="3917" priority="3917" stopIfTrue="1" operator="equal">
      <formula>0</formula>
    </cfRule>
    <cfRule type="cellIs" dxfId="3916" priority="3918" stopIfTrue="1" operator="greaterThan">
      <formula>0.0000001</formula>
    </cfRule>
  </conditionalFormatting>
  <conditionalFormatting sqref="Y31:AC31">
    <cfRule type="cellIs" dxfId="3915" priority="3915" stopIfTrue="1" operator="equal">
      <formula>0</formula>
    </cfRule>
    <cfRule type="cellIs" dxfId="3914" priority="3916" stopIfTrue="1" operator="greaterThan">
      <formula>0.0000001</formula>
    </cfRule>
  </conditionalFormatting>
  <conditionalFormatting sqref="Y31:AC31">
    <cfRule type="cellIs" dxfId="3913" priority="3913" stopIfTrue="1" operator="equal">
      <formula>0</formula>
    </cfRule>
    <cfRule type="cellIs" dxfId="3912" priority="3914" stopIfTrue="1" operator="greaterThan">
      <formula>0.0000001</formula>
    </cfRule>
  </conditionalFormatting>
  <conditionalFormatting sqref="Y31:AC31">
    <cfRule type="cellIs" dxfId="3911" priority="3911" stopIfTrue="1" operator="equal">
      <formula>0</formula>
    </cfRule>
    <cfRule type="cellIs" dxfId="3910" priority="3912" stopIfTrue="1" operator="greaterThan">
      <formula>0.0000001</formula>
    </cfRule>
  </conditionalFormatting>
  <conditionalFormatting sqref="Y31:AC31">
    <cfRule type="cellIs" dxfId="3909" priority="3909" stopIfTrue="1" operator="equal">
      <formula>0</formula>
    </cfRule>
    <cfRule type="cellIs" dxfId="3908" priority="3910" stopIfTrue="1" operator="greaterThan">
      <formula>0.0000001</formula>
    </cfRule>
  </conditionalFormatting>
  <conditionalFormatting sqref="Y31:AC31">
    <cfRule type="cellIs" dxfId="3907" priority="3907" stopIfTrue="1" operator="equal">
      <formula>0</formula>
    </cfRule>
    <cfRule type="cellIs" dxfId="3906" priority="3908" stopIfTrue="1" operator="greaterThan">
      <formula>0.0000001</formula>
    </cfRule>
  </conditionalFormatting>
  <conditionalFormatting sqref="Y17:AC17">
    <cfRule type="cellIs" dxfId="3905" priority="3905" stopIfTrue="1" operator="equal">
      <formula>0</formula>
    </cfRule>
    <cfRule type="cellIs" dxfId="3904" priority="3906" stopIfTrue="1" operator="greaterThan">
      <formula>0.0000001</formula>
    </cfRule>
  </conditionalFormatting>
  <conditionalFormatting sqref="Y17:AC17">
    <cfRule type="cellIs" dxfId="3903" priority="3903" stopIfTrue="1" operator="equal">
      <formula>0</formula>
    </cfRule>
    <cfRule type="cellIs" dxfId="3902" priority="3904" stopIfTrue="1" operator="greaterThan">
      <formula>0.0000001</formula>
    </cfRule>
  </conditionalFormatting>
  <conditionalFormatting sqref="Y17:AC17">
    <cfRule type="cellIs" dxfId="3901" priority="3901" stopIfTrue="1" operator="equal">
      <formula>0</formula>
    </cfRule>
    <cfRule type="cellIs" dxfId="3900" priority="3902" stopIfTrue="1" operator="greaterThan">
      <formula>0.0000001</formula>
    </cfRule>
  </conditionalFormatting>
  <conditionalFormatting sqref="Y17:AC17">
    <cfRule type="cellIs" dxfId="3899" priority="3899" stopIfTrue="1" operator="equal">
      <formula>0</formula>
    </cfRule>
    <cfRule type="cellIs" dxfId="3898" priority="3900" stopIfTrue="1" operator="greaterThan">
      <formula>0.0000001</formula>
    </cfRule>
  </conditionalFormatting>
  <conditionalFormatting sqref="Y17:AC17">
    <cfRule type="cellIs" dxfId="3897" priority="3897" stopIfTrue="1" operator="equal">
      <formula>0</formula>
    </cfRule>
    <cfRule type="cellIs" dxfId="3896" priority="3898" stopIfTrue="1" operator="greaterThan">
      <formula>0.0000001</formula>
    </cfRule>
  </conditionalFormatting>
  <conditionalFormatting sqref="Y17:AC17">
    <cfRule type="cellIs" dxfId="3895" priority="3895" stopIfTrue="1" operator="equal">
      <formula>0</formula>
    </cfRule>
    <cfRule type="cellIs" dxfId="3894" priority="3896" stopIfTrue="1" operator="greaterThan">
      <formula>0.0000001</formula>
    </cfRule>
  </conditionalFormatting>
  <conditionalFormatting sqref="Y17:AC17">
    <cfRule type="cellIs" dxfId="3893" priority="3893" stopIfTrue="1" operator="equal">
      <formula>0</formula>
    </cfRule>
    <cfRule type="cellIs" dxfId="3892" priority="3894" stopIfTrue="1" operator="greaterThan">
      <formula>0.0000001</formula>
    </cfRule>
  </conditionalFormatting>
  <conditionalFormatting sqref="Y19:AC19">
    <cfRule type="cellIs" dxfId="3891" priority="3891" stopIfTrue="1" operator="equal">
      <formula>0</formula>
    </cfRule>
    <cfRule type="cellIs" dxfId="3890" priority="3892" stopIfTrue="1" operator="greaterThan">
      <formula>0.0000001</formula>
    </cfRule>
  </conditionalFormatting>
  <conditionalFormatting sqref="Y19:AC19">
    <cfRule type="cellIs" dxfId="3889" priority="3889" stopIfTrue="1" operator="equal">
      <formula>0</formula>
    </cfRule>
    <cfRule type="cellIs" dxfId="3888" priority="3890" stopIfTrue="1" operator="greaterThan">
      <formula>0.0000001</formula>
    </cfRule>
  </conditionalFormatting>
  <conditionalFormatting sqref="Y19:AC19">
    <cfRule type="cellIs" dxfId="3887" priority="3887" stopIfTrue="1" operator="equal">
      <formula>0</formula>
    </cfRule>
    <cfRule type="cellIs" dxfId="3886" priority="3888" stopIfTrue="1" operator="greaterThan">
      <formula>0.0000001</formula>
    </cfRule>
  </conditionalFormatting>
  <conditionalFormatting sqref="Y19:AC19">
    <cfRule type="cellIs" dxfId="3885" priority="3885" stopIfTrue="1" operator="equal">
      <formula>0</formula>
    </cfRule>
    <cfRule type="cellIs" dxfId="3884" priority="3886" stopIfTrue="1" operator="greaterThan">
      <formula>0.0000001</formula>
    </cfRule>
  </conditionalFormatting>
  <conditionalFormatting sqref="Y19:AC19">
    <cfRule type="cellIs" dxfId="3883" priority="3883" stopIfTrue="1" operator="equal">
      <formula>0</formula>
    </cfRule>
    <cfRule type="cellIs" dxfId="3882" priority="3884" stopIfTrue="1" operator="greaterThan">
      <formula>0.0000001</formula>
    </cfRule>
  </conditionalFormatting>
  <conditionalFormatting sqref="Y19:AC19">
    <cfRule type="cellIs" dxfId="3881" priority="3881" stopIfTrue="1" operator="equal">
      <formula>0</formula>
    </cfRule>
    <cfRule type="cellIs" dxfId="3880" priority="3882" stopIfTrue="1" operator="greaterThan">
      <formula>0.0000001</formula>
    </cfRule>
  </conditionalFormatting>
  <conditionalFormatting sqref="Y19:AC19">
    <cfRule type="cellIs" dxfId="3879" priority="3879" stopIfTrue="1" operator="equal">
      <formula>0</formula>
    </cfRule>
    <cfRule type="cellIs" dxfId="3878" priority="3880" stopIfTrue="1" operator="greaterThan">
      <formula>0.0000001</formula>
    </cfRule>
  </conditionalFormatting>
  <conditionalFormatting sqref="Y21:AC21">
    <cfRule type="cellIs" dxfId="3877" priority="3877" stopIfTrue="1" operator="equal">
      <formula>0</formula>
    </cfRule>
    <cfRule type="cellIs" dxfId="3876" priority="3878" stopIfTrue="1" operator="greaterThan">
      <formula>0.0000001</formula>
    </cfRule>
  </conditionalFormatting>
  <conditionalFormatting sqref="Y21:AC21">
    <cfRule type="cellIs" dxfId="3875" priority="3875" stopIfTrue="1" operator="equal">
      <formula>0</formula>
    </cfRule>
    <cfRule type="cellIs" dxfId="3874" priority="3876" stopIfTrue="1" operator="greaterThan">
      <formula>0.0000001</formula>
    </cfRule>
  </conditionalFormatting>
  <conditionalFormatting sqref="Y21:AC21">
    <cfRule type="cellIs" dxfId="3873" priority="3873" stopIfTrue="1" operator="equal">
      <formula>0</formula>
    </cfRule>
    <cfRule type="cellIs" dxfId="3872" priority="3874" stopIfTrue="1" operator="greaterThan">
      <formula>0.0000001</formula>
    </cfRule>
  </conditionalFormatting>
  <conditionalFormatting sqref="Y21:AC21">
    <cfRule type="cellIs" dxfId="3871" priority="3871" stopIfTrue="1" operator="equal">
      <formula>0</formula>
    </cfRule>
    <cfRule type="cellIs" dxfId="3870" priority="3872" stopIfTrue="1" operator="greaterThan">
      <formula>0.0000001</formula>
    </cfRule>
  </conditionalFormatting>
  <conditionalFormatting sqref="Y21:AC21">
    <cfRule type="cellIs" dxfId="3869" priority="3869" stopIfTrue="1" operator="equal">
      <formula>0</formula>
    </cfRule>
    <cfRule type="cellIs" dxfId="3868" priority="3870" stopIfTrue="1" operator="greaterThan">
      <formula>0.0000001</formula>
    </cfRule>
  </conditionalFormatting>
  <conditionalFormatting sqref="Y21:AC21">
    <cfRule type="cellIs" dxfId="3867" priority="3867" stopIfTrue="1" operator="equal">
      <formula>0</formula>
    </cfRule>
    <cfRule type="cellIs" dxfId="3866" priority="3868" stopIfTrue="1" operator="greaterThan">
      <formula>0.0000001</formula>
    </cfRule>
  </conditionalFormatting>
  <conditionalFormatting sqref="Y21:AC21">
    <cfRule type="cellIs" dxfId="3865" priority="3865" stopIfTrue="1" operator="equal">
      <formula>0</formula>
    </cfRule>
    <cfRule type="cellIs" dxfId="3864" priority="3866" stopIfTrue="1" operator="greaterThan">
      <formula>0.0000001</formula>
    </cfRule>
  </conditionalFormatting>
  <conditionalFormatting sqref="Y23:AC23">
    <cfRule type="cellIs" dxfId="3863" priority="3863" stopIfTrue="1" operator="equal">
      <formula>0</formula>
    </cfRule>
    <cfRule type="cellIs" dxfId="3862" priority="3864" stopIfTrue="1" operator="greaterThan">
      <formula>0.0000001</formula>
    </cfRule>
  </conditionalFormatting>
  <conditionalFormatting sqref="Y23:AC23">
    <cfRule type="cellIs" dxfId="3861" priority="3861" stopIfTrue="1" operator="equal">
      <formula>0</formula>
    </cfRule>
    <cfRule type="cellIs" dxfId="3860" priority="3862" stopIfTrue="1" operator="greaterThan">
      <formula>0.0000001</formula>
    </cfRule>
  </conditionalFormatting>
  <conditionalFormatting sqref="Y23:AC23">
    <cfRule type="cellIs" dxfId="3859" priority="3859" stopIfTrue="1" operator="equal">
      <formula>0</formula>
    </cfRule>
    <cfRule type="cellIs" dxfId="3858" priority="3860" stopIfTrue="1" operator="greaterThan">
      <formula>0.0000001</formula>
    </cfRule>
  </conditionalFormatting>
  <conditionalFormatting sqref="Y23:AC23">
    <cfRule type="cellIs" dxfId="3857" priority="3857" stopIfTrue="1" operator="equal">
      <formula>0</formula>
    </cfRule>
    <cfRule type="cellIs" dxfId="3856" priority="3858" stopIfTrue="1" operator="greaterThan">
      <formula>0.0000001</formula>
    </cfRule>
  </conditionalFormatting>
  <conditionalFormatting sqref="Y23:AC23">
    <cfRule type="cellIs" dxfId="3855" priority="3855" stopIfTrue="1" operator="equal">
      <formula>0</formula>
    </cfRule>
    <cfRule type="cellIs" dxfId="3854" priority="3856" stopIfTrue="1" operator="greaterThan">
      <formula>0.0000001</formula>
    </cfRule>
  </conditionalFormatting>
  <conditionalFormatting sqref="Y23:AC23">
    <cfRule type="cellIs" dxfId="3853" priority="3853" stopIfTrue="1" operator="equal">
      <formula>0</formula>
    </cfRule>
    <cfRule type="cellIs" dxfId="3852" priority="3854" stopIfTrue="1" operator="greaterThan">
      <formula>0.0000001</formula>
    </cfRule>
  </conditionalFormatting>
  <conditionalFormatting sqref="Y23:AC23">
    <cfRule type="cellIs" dxfId="3851" priority="3851" stopIfTrue="1" operator="equal">
      <formula>0</formula>
    </cfRule>
    <cfRule type="cellIs" dxfId="3850" priority="3852" stopIfTrue="1" operator="greaterThan">
      <formula>0.0000001</formula>
    </cfRule>
  </conditionalFormatting>
  <conditionalFormatting sqref="Y25:AC25">
    <cfRule type="cellIs" dxfId="3849" priority="3849" stopIfTrue="1" operator="equal">
      <formula>0</formula>
    </cfRule>
    <cfRule type="cellIs" dxfId="3848" priority="3850" stopIfTrue="1" operator="greaterThan">
      <formula>0.0000001</formula>
    </cfRule>
  </conditionalFormatting>
  <conditionalFormatting sqref="Y25:AC25">
    <cfRule type="cellIs" dxfId="3847" priority="3847" stopIfTrue="1" operator="equal">
      <formula>0</formula>
    </cfRule>
    <cfRule type="cellIs" dxfId="3846" priority="3848" stopIfTrue="1" operator="greaterThan">
      <formula>0.0000001</formula>
    </cfRule>
  </conditionalFormatting>
  <conditionalFormatting sqref="Y25:AC25">
    <cfRule type="cellIs" dxfId="3845" priority="3845" stopIfTrue="1" operator="equal">
      <formula>0</formula>
    </cfRule>
    <cfRule type="cellIs" dxfId="3844" priority="3846" stopIfTrue="1" operator="greaterThan">
      <formula>0.0000001</formula>
    </cfRule>
  </conditionalFormatting>
  <conditionalFormatting sqref="Y25:AC25">
    <cfRule type="cellIs" dxfId="3843" priority="3843" stopIfTrue="1" operator="equal">
      <formula>0</formula>
    </cfRule>
    <cfRule type="cellIs" dxfId="3842" priority="3844" stopIfTrue="1" operator="greaterThan">
      <formula>0.0000001</formula>
    </cfRule>
  </conditionalFormatting>
  <conditionalFormatting sqref="Y25:AC25">
    <cfRule type="cellIs" dxfId="3841" priority="3841" stopIfTrue="1" operator="equal">
      <formula>0</formula>
    </cfRule>
    <cfRule type="cellIs" dxfId="3840" priority="3842" stopIfTrue="1" operator="greaterThan">
      <formula>0.0000001</formula>
    </cfRule>
  </conditionalFormatting>
  <conditionalFormatting sqref="Y25:AC25">
    <cfRule type="cellIs" dxfId="3839" priority="3839" stopIfTrue="1" operator="equal">
      <formula>0</formula>
    </cfRule>
    <cfRule type="cellIs" dxfId="3838" priority="3840" stopIfTrue="1" operator="greaterThan">
      <formula>0.0000001</formula>
    </cfRule>
  </conditionalFormatting>
  <conditionalFormatting sqref="Y25:AC25">
    <cfRule type="cellIs" dxfId="3837" priority="3837" stopIfTrue="1" operator="equal">
      <formula>0</formula>
    </cfRule>
    <cfRule type="cellIs" dxfId="3836" priority="3838" stopIfTrue="1" operator="greaterThan">
      <formula>0.0000001</formula>
    </cfRule>
  </conditionalFormatting>
  <conditionalFormatting sqref="Y27:AC27">
    <cfRule type="cellIs" dxfId="3835" priority="3835" stopIfTrue="1" operator="equal">
      <formula>0</formula>
    </cfRule>
    <cfRule type="cellIs" dxfId="3834" priority="3836" stopIfTrue="1" operator="greaterThan">
      <formula>0.0000001</formula>
    </cfRule>
  </conditionalFormatting>
  <conditionalFormatting sqref="Y27:AC27">
    <cfRule type="cellIs" dxfId="3833" priority="3833" stopIfTrue="1" operator="equal">
      <formula>0</formula>
    </cfRule>
    <cfRule type="cellIs" dxfId="3832" priority="3834" stopIfTrue="1" operator="greaterThan">
      <formula>0.0000001</formula>
    </cfRule>
  </conditionalFormatting>
  <conditionalFormatting sqref="Y27:AC27">
    <cfRule type="cellIs" dxfId="3831" priority="3831" stopIfTrue="1" operator="equal">
      <formula>0</formula>
    </cfRule>
    <cfRule type="cellIs" dxfId="3830" priority="3832" stopIfTrue="1" operator="greaterThan">
      <formula>0.0000001</formula>
    </cfRule>
  </conditionalFormatting>
  <conditionalFormatting sqref="Y27:AC27">
    <cfRule type="cellIs" dxfId="3829" priority="3829" stopIfTrue="1" operator="equal">
      <formula>0</formula>
    </cfRule>
    <cfRule type="cellIs" dxfId="3828" priority="3830" stopIfTrue="1" operator="greaterThan">
      <formula>0.0000001</formula>
    </cfRule>
  </conditionalFormatting>
  <conditionalFormatting sqref="Y27:AC27">
    <cfRule type="cellIs" dxfId="3827" priority="3827" stopIfTrue="1" operator="equal">
      <formula>0</formula>
    </cfRule>
    <cfRule type="cellIs" dxfId="3826" priority="3828" stopIfTrue="1" operator="greaterThan">
      <formula>0.0000001</formula>
    </cfRule>
  </conditionalFormatting>
  <conditionalFormatting sqref="Y27:AC27">
    <cfRule type="cellIs" dxfId="3825" priority="3825" stopIfTrue="1" operator="equal">
      <formula>0</formula>
    </cfRule>
    <cfRule type="cellIs" dxfId="3824" priority="3826" stopIfTrue="1" operator="greaterThan">
      <formula>0.0000001</formula>
    </cfRule>
  </conditionalFormatting>
  <conditionalFormatting sqref="Y27:AC27">
    <cfRule type="cellIs" dxfId="3823" priority="3823" stopIfTrue="1" operator="equal">
      <formula>0</formula>
    </cfRule>
    <cfRule type="cellIs" dxfId="3822" priority="3824" stopIfTrue="1" operator="greaterThan">
      <formula>0.0000001</formula>
    </cfRule>
  </conditionalFormatting>
  <conditionalFormatting sqref="Y29:AC29">
    <cfRule type="cellIs" dxfId="3821" priority="3821" stopIfTrue="1" operator="equal">
      <formula>0</formula>
    </cfRule>
    <cfRule type="cellIs" dxfId="3820" priority="3822" stopIfTrue="1" operator="greaterThan">
      <formula>0.0000001</formula>
    </cfRule>
  </conditionalFormatting>
  <conditionalFormatting sqref="Y29:AC29">
    <cfRule type="cellIs" dxfId="3819" priority="3819" stopIfTrue="1" operator="equal">
      <formula>0</formula>
    </cfRule>
    <cfRule type="cellIs" dxfId="3818" priority="3820" stopIfTrue="1" operator="greaterThan">
      <formula>0.0000001</formula>
    </cfRule>
  </conditionalFormatting>
  <conditionalFormatting sqref="Y29:AC29">
    <cfRule type="cellIs" dxfId="3817" priority="3817" stopIfTrue="1" operator="equal">
      <formula>0</formula>
    </cfRule>
    <cfRule type="cellIs" dxfId="3816" priority="3818" stopIfTrue="1" operator="greaterThan">
      <formula>0.0000001</formula>
    </cfRule>
  </conditionalFormatting>
  <conditionalFormatting sqref="Y29:AC29">
    <cfRule type="cellIs" dxfId="3815" priority="3815" stopIfTrue="1" operator="equal">
      <formula>0</formula>
    </cfRule>
    <cfRule type="cellIs" dxfId="3814" priority="3816" stopIfTrue="1" operator="greaterThan">
      <formula>0.0000001</formula>
    </cfRule>
  </conditionalFormatting>
  <conditionalFormatting sqref="Y29:AC29">
    <cfRule type="cellIs" dxfId="3813" priority="3813" stopIfTrue="1" operator="equal">
      <formula>0</formula>
    </cfRule>
    <cfRule type="cellIs" dxfId="3812" priority="3814" stopIfTrue="1" operator="greaterThan">
      <formula>0.0000001</formula>
    </cfRule>
  </conditionalFormatting>
  <conditionalFormatting sqref="Y29:AC29">
    <cfRule type="cellIs" dxfId="3811" priority="3811" stopIfTrue="1" operator="equal">
      <formula>0</formula>
    </cfRule>
    <cfRule type="cellIs" dxfId="3810" priority="3812" stopIfTrue="1" operator="greaterThan">
      <formula>0.0000001</formula>
    </cfRule>
  </conditionalFormatting>
  <conditionalFormatting sqref="Y29:AC29">
    <cfRule type="cellIs" dxfId="3809" priority="3809" stopIfTrue="1" operator="equal">
      <formula>0</formula>
    </cfRule>
    <cfRule type="cellIs" dxfId="3808" priority="3810" stopIfTrue="1" operator="greaterThan">
      <formula>0.0000001</formula>
    </cfRule>
  </conditionalFormatting>
  <conditionalFormatting sqref="Y31:AC31">
    <cfRule type="cellIs" dxfId="3807" priority="3807" stopIfTrue="1" operator="equal">
      <formula>0</formula>
    </cfRule>
    <cfRule type="cellIs" dxfId="3806" priority="3808" stopIfTrue="1" operator="greaterThan">
      <formula>0.0000001</formula>
    </cfRule>
  </conditionalFormatting>
  <conditionalFormatting sqref="Y31:AC31">
    <cfRule type="cellIs" dxfId="3805" priority="3805" stopIfTrue="1" operator="equal">
      <formula>0</formula>
    </cfRule>
    <cfRule type="cellIs" dxfId="3804" priority="3806" stopIfTrue="1" operator="greaterThan">
      <formula>0.0000001</formula>
    </cfRule>
  </conditionalFormatting>
  <conditionalFormatting sqref="Y31:AC31">
    <cfRule type="cellIs" dxfId="3803" priority="3803" stopIfTrue="1" operator="equal">
      <formula>0</formula>
    </cfRule>
    <cfRule type="cellIs" dxfId="3802" priority="3804" stopIfTrue="1" operator="greaterThan">
      <formula>0.0000001</formula>
    </cfRule>
  </conditionalFormatting>
  <conditionalFormatting sqref="Y31:AC31">
    <cfRule type="cellIs" dxfId="3801" priority="3801" stopIfTrue="1" operator="equal">
      <formula>0</formula>
    </cfRule>
    <cfRule type="cellIs" dxfId="3800" priority="3802" stopIfTrue="1" operator="greaterThan">
      <formula>0.0000001</formula>
    </cfRule>
  </conditionalFormatting>
  <conditionalFormatting sqref="Y31:AC31">
    <cfRule type="cellIs" dxfId="3799" priority="3799" stopIfTrue="1" operator="equal">
      <formula>0</formula>
    </cfRule>
    <cfRule type="cellIs" dxfId="3798" priority="3800" stopIfTrue="1" operator="greaterThan">
      <formula>0.0000001</formula>
    </cfRule>
  </conditionalFormatting>
  <conditionalFormatting sqref="Y31:AC31">
    <cfRule type="cellIs" dxfId="3797" priority="3797" stopIfTrue="1" operator="equal">
      <formula>0</formula>
    </cfRule>
    <cfRule type="cellIs" dxfId="3796" priority="3798" stopIfTrue="1" operator="greaterThan">
      <formula>0.0000001</formula>
    </cfRule>
  </conditionalFormatting>
  <conditionalFormatting sqref="Y31:AC31">
    <cfRule type="cellIs" dxfId="3795" priority="3795" stopIfTrue="1" operator="equal">
      <formula>0</formula>
    </cfRule>
    <cfRule type="cellIs" dxfId="3794" priority="3796" stopIfTrue="1" operator="greaterThan">
      <formula>0.0000001</formula>
    </cfRule>
  </conditionalFormatting>
  <conditionalFormatting sqref="Y33:AC33">
    <cfRule type="cellIs" dxfId="3793" priority="3793" stopIfTrue="1" operator="equal">
      <formula>0</formula>
    </cfRule>
    <cfRule type="cellIs" dxfId="3792" priority="3794" stopIfTrue="1" operator="greaterThan">
      <formula>0.0000001</formula>
    </cfRule>
  </conditionalFormatting>
  <conditionalFormatting sqref="Y33:AC33">
    <cfRule type="cellIs" dxfId="3791" priority="3791" stopIfTrue="1" operator="equal">
      <formula>0</formula>
    </cfRule>
    <cfRule type="cellIs" dxfId="3790" priority="3792" stopIfTrue="1" operator="greaterThan">
      <formula>0.0000001</formula>
    </cfRule>
  </conditionalFormatting>
  <conditionalFormatting sqref="Y33:AC33">
    <cfRule type="cellIs" dxfId="3789" priority="3789" stopIfTrue="1" operator="equal">
      <formula>0</formula>
    </cfRule>
    <cfRule type="cellIs" dxfId="3788" priority="3790" stopIfTrue="1" operator="greaterThan">
      <formula>0.0000001</formula>
    </cfRule>
  </conditionalFormatting>
  <conditionalFormatting sqref="Y33:AC33">
    <cfRule type="cellIs" dxfId="3787" priority="3787" stopIfTrue="1" operator="equal">
      <formula>0</formula>
    </cfRule>
    <cfRule type="cellIs" dxfId="3786" priority="3788" stopIfTrue="1" operator="greaterThan">
      <formula>0.0000001</formula>
    </cfRule>
  </conditionalFormatting>
  <conditionalFormatting sqref="Y33:AC33">
    <cfRule type="cellIs" dxfId="3785" priority="3785" stopIfTrue="1" operator="equal">
      <formula>0</formula>
    </cfRule>
    <cfRule type="cellIs" dxfId="3784" priority="3786" stopIfTrue="1" operator="greaterThan">
      <formula>0.0000001</formula>
    </cfRule>
  </conditionalFormatting>
  <conditionalFormatting sqref="Y33:AC33">
    <cfRule type="cellIs" dxfId="3783" priority="3783" stopIfTrue="1" operator="equal">
      <formula>0</formula>
    </cfRule>
    <cfRule type="cellIs" dxfId="3782" priority="3784" stopIfTrue="1" operator="greaterThan">
      <formula>0.0000001</formula>
    </cfRule>
  </conditionalFormatting>
  <conditionalFormatting sqref="Y33:AC33">
    <cfRule type="cellIs" dxfId="3781" priority="3781" stopIfTrue="1" operator="equal">
      <formula>0</formula>
    </cfRule>
    <cfRule type="cellIs" dxfId="3780" priority="3782" stopIfTrue="1" operator="greaterThan">
      <formula>0.0000001</formula>
    </cfRule>
  </conditionalFormatting>
  <conditionalFormatting sqref="Y35:AC35">
    <cfRule type="cellIs" dxfId="3779" priority="3779" stopIfTrue="1" operator="equal">
      <formula>0</formula>
    </cfRule>
    <cfRule type="cellIs" dxfId="3778" priority="3780" stopIfTrue="1" operator="greaterThan">
      <formula>0.0000001</formula>
    </cfRule>
  </conditionalFormatting>
  <conditionalFormatting sqref="Y35:AC35">
    <cfRule type="cellIs" dxfId="3777" priority="3777" stopIfTrue="1" operator="equal">
      <formula>0</formula>
    </cfRule>
    <cfRule type="cellIs" dxfId="3776" priority="3778" stopIfTrue="1" operator="greaterThan">
      <formula>0.0000001</formula>
    </cfRule>
  </conditionalFormatting>
  <conditionalFormatting sqref="Y35:AC35">
    <cfRule type="cellIs" dxfId="3775" priority="3775" stopIfTrue="1" operator="equal">
      <formula>0</formula>
    </cfRule>
    <cfRule type="cellIs" dxfId="3774" priority="3776" stopIfTrue="1" operator="greaterThan">
      <formula>0.0000001</formula>
    </cfRule>
  </conditionalFormatting>
  <conditionalFormatting sqref="Y35:AC35">
    <cfRule type="cellIs" dxfId="3773" priority="3773" stopIfTrue="1" operator="equal">
      <formula>0</formula>
    </cfRule>
    <cfRule type="cellIs" dxfId="3772" priority="3774" stopIfTrue="1" operator="greaterThan">
      <formula>0.0000001</formula>
    </cfRule>
  </conditionalFormatting>
  <conditionalFormatting sqref="Y35:AC35">
    <cfRule type="cellIs" dxfId="3771" priority="3771" stopIfTrue="1" operator="equal">
      <formula>0</formula>
    </cfRule>
    <cfRule type="cellIs" dxfId="3770" priority="3772" stopIfTrue="1" operator="greaterThan">
      <formula>0.0000001</formula>
    </cfRule>
  </conditionalFormatting>
  <conditionalFormatting sqref="Y35:AC35">
    <cfRule type="cellIs" dxfId="3769" priority="3769" stopIfTrue="1" operator="equal">
      <formula>0</formula>
    </cfRule>
    <cfRule type="cellIs" dxfId="3768" priority="3770" stopIfTrue="1" operator="greaterThan">
      <formula>0.0000001</formula>
    </cfRule>
  </conditionalFormatting>
  <conditionalFormatting sqref="Y35:AC35">
    <cfRule type="cellIs" dxfId="3767" priority="3767" stopIfTrue="1" operator="equal">
      <formula>0</formula>
    </cfRule>
    <cfRule type="cellIs" dxfId="3766" priority="3768" stopIfTrue="1" operator="greaterThan">
      <formula>0.0000001</formula>
    </cfRule>
  </conditionalFormatting>
  <conditionalFormatting sqref="Y37:AC37">
    <cfRule type="cellIs" dxfId="3765" priority="3765" stopIfTrue="1" operator="equal">
      <formula>0</formula>
    </cfRule>
    <cfRule type="cellIs" dxfId="3764" priority="3766" stopIfTrue="1" operator="greaterThan">
      <formula>0.0000001</formula>
    </cfRule>
  </conditionalFormatting>
  <conditionalFormatting sqref="Y37:AC37">
    <cfRule type="cellIs" dxfId="3763" priority="3763" stopIfTrue="1" operator="equal">
      <formula>0</formula>
    </cfRule>
    <cfRule type="cellIs" dxfId="3762" priority="3764" stopIfTrue="1" operator="greaterThan">
      <formula>0.0000001</formula>
    </cfRule>
  </conditionalFormatting>
  <conditionalFormatting sqref="Y37:AC37">
    <cfRule type="cellIs" dxfId="3761" priority="3761" stopIfTrue="1" operator="equal">
      <formula>0</formula>
    </cfRule>
    <cfRule type="cellIs" dxfId="3760" priority="3762" stopIfTrue="1" operator="greaterThan">
      <formula>0.0000001</formula>
    </cfRule>
  </conditionalFormatting>
  <conditionalFormatting sqref="Y37:AC37">
    <cfRule type="cellIs" dxfId="3759" priority="3759" stopIfTrue="1" operator="equal">
      <formula>0</formula>
    </cfRule>
    <cfRule type="cellIs" dxfId="3758" priority="3760" stopIfTrue="1" operator="greaterThan">
      <formula>0.0000001</formula>
    </cfRule>
  </conditionalFormatting>
  <conditionalFormatting sqref="Y37:AC37">
    <cfRule type="cellIs" dxfId="3757" priority="3757" stopIfTrue="1" operator="equal">
      <formula>0</formula>
    </cfRule>
    <cfRule type="cellIs" dxfId="3756" priority="3758" stopIfTrue="1" operator="greaterThan">
      <formula>0.0000001</formula>
    </cfRule>
  </conditionalFormatting>
  <conditionalFormatting sqref="Y37:AC37">
    <cfRule type="cellIs" dxfId="3755" priority="3755" stopIfTrue="1" operator="equal">
      <formula>0</formula>
    </cfRule>
    <cfRule type="cellIs" dxfId="3754" priority="3756" stopIfTrue="1" operator="greaterThan">
      <formula>0.0000001</formula>
    </cfRule>
  </conditionalFormatting>
  <conditionalFormatting sqref="Y37:AC37">
    <cfRule type="cellIs" dxfId="3753" priority="3753" stopIfTrue="1" operator="equal">
      <formula>0</formula>
    </cfRule>
    <cfRule type="cellIs" dxfId="3752" priority="3754" stopIfTrue="1" operator="greaterThan">
      <formula>0.0000001</formula>
    </cfRule>
  </conditionalFormatting>
  <conditionalFormatting sqref="Y39:AC39">
    <cfRule type="cellIs" dxfId="3751" priority="3751" stopIfTrue="1" operator="equal">
      <formula>0</formula>
    </cfRule>
    <cfRule type="cellIs" dxfId="3750" priority="3752" stopIfTrue="1" operator="greaterThan">
      <formula>0.0000001</formula>
    </cfRule>
  </conditionalFormatting>
  <conditionalFormatting sqref="Y39:AC39">
    <cfRule type="cellIs" dxfId="3749" priority="3749" stopIfTrue="1" operator="equal">
      <formula>0</formula>
    </cfRule>
    <cfRule type="cellIs" dxfId="3748" priority="3750" stopIfTrue="1" operator="greaterThan">
      <formula>0.0000001</formula>
    </cfRule>
  </conditionalFormatting>
  <conditionalFormatting sqref="Y39:AC39">
    <cfRule type="cellIs" dxfId="3747" priority="3747" stopIfTrue="1" operator="equal">
      <formula>0</formula>
    </cfRule>
    <cfRule type="cellIs" dxfId="3746" priority="3748" stopIfTrue="1" operator="greaterThan">
      <formula>0.0000001</formula>
    </cfRule>
  </conditionalFormatting>
  <conditionalFormatting sqref="Y39:AC39">
    <cfRule type="cellIs" dxfId="3745" priority="3745" stopIfTrue="1" operator="equal">
      <formula>0</formula>
    </cfRule>
    <cfRule type="cellIs" dxfId="3744" priority="3746" stopIfTrue="1" operator="greaterThan">
      <formula>0.0000001</formula>
    </cfRule>
  </conditionalFormatting>
  <conditionalFormatting sqref="Y39:AC39">
    <cfRule type="cellIs" dxfId="3743" priority="3743" stopIfTrue="1" operator="equal">
      <formula>0</formula>
    </cfRule>
    <cfRule type="cellIs" dxfId="3742" priority="3744" stopIfTrue="1" operator="greaterThan">
      <formula>0.0000001</formula>
    </cfRule>
  </conditionalFormatting>
  <conditionalFormatting sqref="Y39:AC39">
    <cfRule type="cellIs" dxfId="3741" priority="3741" stopIfTrue="1" operator="equal">
      <formula>0</formula>
    </cfRule>
    <cfRule type="cellIs" dxfId="3740" priority="3742" stopIfTrue="1" operator="greaterThan">
      <formula>0.0000001</formula>
    </cfRule>
  </conditionalFormatting>
  <conditionalFormatting sqref="Y39:AC39">
    <cfRule type="cellIs" dxfId="3739" priority="3739" stopIfTrue="1" operator="equal">
      <formula>0</formula>
    </cfRule>
    <cfRule type="cellIs" dxfId="3738" priority="3740" stopIfTrue="1" operator="greaterThan">
      <formula>0.0000001</formula>
    </cfRule>
  </conditionalFormatting>
  <conditionalFormatting sqref="Y41:AC41">
    <cfRule type="cellIs" dxfId="3737" priority="3737" stopIfTrue="1" operator="equal">
      <formula>0</formula>
    </cfRule>
    <cfRule type="cellIs" dxfId="3736" priority="3738" stopIfTrue="1" operator="greaterThan">
      <formula>0.0000001</formula>
    </cfRule>
  </conditionalFormatting>
  <conditionalFormatting sqref="Y41:AC41">
    <cfRule type="cellIs" dxfId="3735" priority="3735" stopIfTrue="1" operator="equal">
      <formula>0</formula>
    </cfRule>
    <cfRule type="cellIs" dxfId="3734" priority="3736" stopIfTrue="1" operator="greaterThan">
      <formula>0.0000001</formula>
    </cfRule>
  </conditionalFormatting>
  <conditionalFormatting sqref="Y41:AC41">
    <cfRule type="cellIs" dxfId="3733" priority="3733" stopIfTrue="1" operator="equal">
      <formula>0</formula>
    </cfRule>
    <cfRule type="cellIs" dxfId="3732" priority="3734" stopIfTrue="1" operator="greaterThan">
      <formula>0.0000001</formula>
    </cfRule>
  </conditionalFormatting>
  <conditionalFormatting sqref="Y41:AC41">
    <cfRule type="cellIs" dxfId="3731" priority="3731" stopIfTrue="1" operator="equal">
      <formula>0</formula>
    </cfRule>
    <cfRule type="cellIs" dxfId="3730" priority="3732" stopIfTrue="1" operator="greaterThan">
      <formula>0.0000001</formula>
    </cfRule>
  </conditionalFormatting>
  <conditionalFormatting sqref="Y41:AC41">
    <cfRule type="cellIs" dxfId="3729" priority="3729" stopIfTrue="1" operator="equal">
      <formula>0</formula>
    </cfRule>
    <cfRule type="cellIs" dxfId="3728" priority="3730" stopIfTrue="1" operator="greaterThan">
      <formula>0.0000001</formula>
    </cfRule>
  </conditionalFormatting>
  <conditionalFormatting sqref="Y41:AC41">
    <cfRule type="cellIs" dxfId="3727" priority="3727" stopIfTrue="1" operator="equal">
      <formula>0</formula>
    </cfRule>
    <cfRule type="cellIs" dxfId="3726" priority="3728" stopIfTrue="1" operator="greaterThan">
      <formula>0.0000001</formula>
    </cfRule>
  </conditionalFormatting>
  <conditionalFormatting sqref="Y41:AC41">
    <cfRule type="cellIs" dxfId="3725" priority="3725" stopIfTrue="1" operator="equal">
      <formula>0</formula>
    </cfRule>
    <cfRule type="cellIs" dxfId="3724" priority="3726" stopIfTrue="1" operator="greaterThan">
      <formula>0.0000001</formula>
    </cfRule>
  </conditionalFormatting>
  <conditionalFormatting sqref="Y43:AC43">
    <cfRule type="cellIs" dxfId="3723" priority="3723" stopIfTrue="1" operator="equal">
      <formula>0</formula>
    </cfRule>
    <cfRule type="cellIs" dxfId="3722" priority="3724" stopIfTrue="1" operator="greaterThan">
      <formula>0.0000001</formula>
    </cfRule>
  </conditionalFormatting>
  <conditionalFormatting sqref="Y43:AC43">
    <cfRule type="cellIs" dxfId="3721" priority="3721" stopIfTrue="1" operator="equal">
      <formula>0</formula>
    </cfRule>
    <cfRule type="cellIs" dxfId="3720" priority="3722" stopIfTrue="1" operator="greaterThan">
      <formula>0.0000001</formula>
    </cfRule>
  </conditionalFormatting>
  <conditionalFormatting sqref="Y43:AC43">
    <cfRule type="cellIs" dxfId="3719" priority="3719" stopIfTrue="1" operator="equal">
      <formula>0</formula>
    </cfRule>
    <cfRule type="cellIs" dxfId="3718" priority="3720" stopIfTrue="1" operator="greaterThan">
      <formula>0.0000001</formula>
    </cfRule>
  </conditionalFormatting>
  <conditionalFormatting sqref="Y43:AC43">
    <cfRule type="cellIs" dxfId="3717" priority="3717" stopIfTrue="1" operator="equal">
      <formula>0</formula>
    </cfRule>
    <cfRule type="cellIs" dxfId="3716" priority="3718" stopIfTrue="1" operator="greaterThan">
      <formula>0.0000001</formula>
    </cfRule>
  </conditionalFormatting>
  <conditionalFormatting sqref="Y43:AC43">
    <cfRule type="cellIs" dxfId="3715" priority="3715" stopIfTrue="1" operator="equal">
      <formula>0</formula>
    </cfRule>
    <cfRule type="cellIs" dxfId="3714" priority="3716" stopIfTrue="1" operator="greaterThan">
      <formula>0.0000001</formula>
    </cfRule>
  </conditionalFormatting>
  <conditionalFormatting sqref="Y43:AC43">
    <cfRule type="cellIs" dxfId="3713" priority="3713" stopIfTrue="1" operator="equal">
      <formula>0</formula>
    </cfRule>
    <cfRule type="cellIs" dxfId="3712" priority="3714" stopIfTrue="1" operator="greaterThan">
      <formula>0.0000001</formula>
    </cfRule>
  </conditionalFormatting>
  <conditionalFormatting sqref="Y43:AC43">
    <cfRule type="cellIs" dxfId="3711" priority="3711" stopIfTrue="1" operator="equal">
      <formula>0</formula>
    </cfRule>
    <cfRule type="cellIs" dxfId="3710" priority="3712" stopIfTrue="1" operator="greaterThan">
      <formula>0.0000001</formula>
    </cfRule>
  </conditionalFormatting>
  <conditionalFormatting sqref="Y45:AC45">
    <cfRule type="cellIs" dxfId="3709" priority="3709" stopIfTrue="1" operator="equal">
      <formula>0</formula>
    </cfRule>
    <cfRule type="cellIs" dxfId="3708" priority="3710" stopIfTrue="1" operator="greaterThan">
      <formula>0.0000001</formula>
    </cfRule>
  </conditionalFormatting>
  <conditionalFormatting sqref="Y45:AC45">
    <cfRule type="cellIs" dxfId="3707" priority="3707" stopIfTrue="1" operator="equal">
      <formula>0</formula>
    </cfRule>
    <cfRule type="cellIs" dxfId="3706" priority="3708" stopIfTrue="1" operator="greaterThan">
      <formula>0.0000001</formula>
    </cfRule>
  </conditionalFormatting>
  <conditionalFormatting sqref="Y45:AC45">
    <cfRule type="cellIs" dxfId="3705" priority="3705" stopIfTrue="1" operator="equal">
      <formula>0</formula>
    </cfRule>
    <cfRule type="cellIs" dxfId="3704" priority="3706" stopIfTrue="1" operator="greaterThan">
      <formula>0.0000001</formula>
    </cfRule>
  </conditionalFormatting>
  <conditionalFormatting sqref="Y45:AC45">
    <cfRule type="cellIs" dxfId="3703" priority="3703" stopIfTrue="1" operator="equal">
      <formula>0</formula>
    </cfRule>
    <cfRule type="cellIs" dxfId="3702" priority="3704" stopIfTrue="1" operator="greaterThan">
      <formula>0.0000001</formula>
    </cfRule>
  </conditionalFormatting>
  <conditionalFormatting sqref="Y45:AC45">
    <cfRule type="cellIs" dxfId="3701" priority="3701" stopIfTrue="1" operator="equal">
      <formula>0</formula>
    </cfRule>
    <cfRule type="cellIs" dxfId="3700" priority="3702" stopIfTrue="1" operator="greaterThan">
      <formula>0.0000001</formula>
    </cfRule>
  </conditionalFormatting>
  <conditionalFormatting sqref="Y45:AC45">
    <cfRule type="cellIs" dxfId="3699" priority="3699" stopIfTrue="1" operator="equal">
      <formula>0</formula>
    </cfRule>
    <cfRule type="cellIs" dxfId="3698" priority="3700" stopIfTrue="1" operator="greaterThan">
      <formula>0.0000001</formula>
    </cfRule>
  </conditionalFormatting>
  <conditionalFormatting sqref="Y45:AC45">
    <cfRule type="cellIs" dxfId="3697" priority="3697" stopIfTrue="1" operator="equal">
      <formula>0</formula>
    </cfRule>
    <cfRule type="cellIs" dxfId="3696" priority="3698" stopIfTrue="1" operator="greaterThan">
      <formula>0.0000001</formula>
    </cfRule>
  </conditionalFormatting>
  <conditionalFormatting sqref="Y33:AC33">
    <cfRule type="cellIs" dxfId="3695" priority="3695" stopIfTrue="1" operator="equal">
      <formula>0</formula>
    </cfRule>
    <cfRule type="cellIs" dxfId="3694" priority="3696" stopIfTrue="1" operator="greaterThan">
      <formula>0.0000001</formula>
    </cfRule>
  </conditionalFormatting>
  <conditionalFormatting sqref="Y33:AC33">
    <cfRule type="cellIs" dxfId="3693" priority="3693" stopIfTrue="1" operator="equal">
      <formula>0</formula>
    </cfRule>
    <cfRule type="cellIs" dxfId="3692" priority="3694" stopIfTrue="1" operator="greaterThan">
      <formula>0.0000001</formula>
    </cfRule>
  </conditionalFormatting>
  <conditionalFormatting sqref="Y33:AC33">
    <cfRule type="cellIs" dxfId="3691" priority="3691" stopIfTrue="1" operator="equal">
      <formula>0</formula>
    </cfRule>
    <cfRule type="cellIs" dxfId="3690" priority="3692" stopIfTrue="1" operator="greaterThan">
      <formula>0.0000001</formula>
    </cfRule>
  </conditionalFormatting>
  <conditionalFormatting sqref="Y33:AC33">
    <cfRule type="cellIs" dxfId="3689" priority="3689" stopIfTrue="1" operator="equal">
      <formula>0</formula>
    </cfRule>
    <cfRule type="cellIs" dxfId="3688" priority="3690" stopIfTrue="1" operator="greaterThan">
      <formula>0.0000001</formula>
    </cfRule>
  </conditionalFormatting>
  <conditionalFormatting sqref="Y33:AC33">
    <cfRule type="cellIs" dxfId="3687" priority="3687" stopIfTrue="1" operator="equal">
      <formula>0</formula>
    </cfRule>
    <cfRule type="cellIs" dxfId="3686" priority="3688" stopIfTrue="1" operator="greaterThan">
      <formula>0.0000001</formula>
    </cfRule>
  </conditionalFormatting>
  <conditionalFormatting sqref="Y33:AC33">
    <cfRule type="cellIs" dxfId="3685" priority="3685" stopIfTrue="1" operator="equal">
      <formula>0</formula>
    </cfRule>
    <cfRule type="cellIs" dxfId="3684" priority="3686" stopIfTrue="1" operator="greaterThan">
      <formula>0.0000001</formula>
    </cfRule>
  </conditionalFormatting>
  <conditionalFormatting sqref="Y33:AC33">
    <cfRule type="cellIs" dxfId="3683" priority="3683" stopIfTrue="1" operator="equal">
      <formula>0</formula>
    </cfRule>
    <cfRule type="cellIs" dxfId="3682" priority="3684" stopIfTrue="1" operator="greaterThan">
      <formula>0.0000001</formula>
    </cfRule>
  </conditionalFormatting>
  <conditionalFormatting sqref="Y33:AC33">
    <cfRule type="cellIs" dxfId="3681" priority="3681" stopIfTrue="1" operator="equal">
      <formula>0</formula>
    </cfRule>
    <cfRule type="cellIs" dxfId="3680" priority="3682" stopIfTrue="1" operator="greaterThan">
      <formula>0.0000001</formula>
    </cfRule>
  </conditionalFormatting>
  <conditionalFormatting sqref="Y33:AC33">
    <cfRule type="cellIs" dxfId="3679" priority="3679" stopIfTrue="1" operator="equal">
      <formula>0</formula>
    </cfRule>
    <cfRule type="cellIs" dxfId="3678" priority="3680" stopIfTrue="1" operator="greaterThan">
      <formula>0.0000001</formula>
    </cfRule>
  </conditionalFormatting>
  <conditionalFormatting sqref="Y33:AC33">
    <cfRule type="cellIs" dxfId="3677" priority="3677" stopIfTrue="1" operator="equal">
      <formula>0</formula>
    </cfRule>
    <cfRule type="cellIs" dxfId="3676" priority="3678" stopIfTrue="1" operator="greaterThan">
      <formula>0.0000001</formula>
    </cfRule>
  </conditionalFormatting>
  <conditionalFormatting sqref="Y33:AC33">
    <cfRule type="cellIs" dxfId="3675" priority="3675" stopIfTrue="1" operator="equal">
      <formula>0</formula>
    </cfRule>
    <cfRule type="cellIs" dxfId="3674" priority="3676" stopIfTrue="1" operator="greaterThan">
      <formula>0.0000001</formula>
    </cfRule>
  </conditionalFormatting>
  <conditionalFormatting sqref="Y33:AC33">
    <cfRule type="cellIs" dxfId="3673" priority="3673" stopIfTrue="1" operator="equal">
      <formula>0</formula>
    </cfRule>
    <cfRule type="cellIs" dxfId="3672" priority="3674" stopIfTrue="1" operator="greaterThan">
      <formula>0.0000001</formula>
    </cfRule>
  </conditionalFormatting>
  <conditionalFormatting sqref="Y33:AC33">
    <cfRule type="cellIs" dxfId="3671" priority="3671" stopIfTrue="1" operator="equal">
      <formula>0</formula>
    </cfRule>
    <cfRule type="cellIs" dxfId="3670" priority="3672" stopIfTrue="1" operator="greaterThan">
      <formula>0.0000001</formula>
    </cfRule>
  </conditionalFormatting>
  <conditionalFormatting sqref="Y33:AC33">
    <cfRule type="cellIs" dxfId="3669" priority="3669" stopIfTrue="1" operator="equal">
      <formula>0</formula>
    </cfRule>
    <cfRule type="cellIs" dxfId="3668" priority="3670" stopIfTrue="1" operator="greaterThan">
      <formula>0.0000001</formula>
    </cfRule>
  </conditionalFormatting>
  <conditionalFormatting sqref="Y35:AC35">
    <cfRule type="cellIs" dxfId="3667" priority="3667" stopIfTrue="1" operator="equal">
      <formula>0</formula>
    </cfRule>
    <cfRule type="cellIs" dxfId="3666" priority="3668" stopIfTrue="1" operator="greaterThan">
      <formula>0.0000001</formula>
    </cfRule>
  </conditionalFormatting>
  <conditionalFormatting sqref="Y35:AC35">
    <cfRule type="cellIs" dxfId="3665" priority="3665" stopIfTrue="1" operator="equal">
      <formula>0</formula>
    </cfRule>
    <cfRule type="cellIs" dxfId="3664" priority="3666" stopIfTrue="1" operator="greaterThan">
      <formula>0.0000001</formula>
    </cfRule>
  </conditionalFormatting>
  <conditionalFormatting sqref="Y35:AC35">
    <cfRule type="cellIs" dxfId="3663" priority="3663" stopIfTrue="1" operator="equal">
      <formula>0</formula>
    </cfRule>
    <cfRule type="cellIs" dxfId="3662" priority="3664" stopIfTrue="1" operator="greaterThan">
      <formula>0.0000001</formula>
    </cfRule>
  </conditionalFormatting>
  <conditionalFormatting sqref="Y35:AC35">
    <cfRule type="cellIs" dxfId="3661" priority="3661" stopIfTrue="1" operator="equal">
      <formula>0</formula>
    </cfRule>
    <cfRule type="cellIs" dxfId="3660" priority="3662" stopIfTrue="1" operator="greaterThan">
      <formula>0.0000001</formula>
    </cfRule>
  </conditionalFormatting>
  <conditionalFormatting sqref="Y35:AC35">
    <cfRule type="cellIs" dxfId="3659" priority="3659" stopIfTrue="1" operator="equal">
      <formula>0</formula>
    </cfRule>
    <cfRule type="cellIs" dxfId="3658" priority="3660" stopIfTrue="1" operator="greaterThan">
      <formula>0.0000001</formula>
    </cfRule>
  </conditionalFormatting>
  <conditionalFormatting sqref="Y35:AC35">
    <cfRule type="cellIs" dxfId="3657" priority="3657" stopIfTrue="1" operator="equal">
      <formula>0</formula>
    </cfRule>
    <cfRule type="cellIs" dxfId="3656" priority="3658" stopIfTrue="1" operator="greaterThan">
      <formula>0.0000001</formula>
    </cfRule>
  </conditionalFormatting>
  <conditionalFormatting sqref="Y35:AC35">
    <cfRule type="cellIs" dxfId="3655" priority="3655" stopIfTrue="1" operator="equal">
      <formula>0</formula>
    </cfRule>
    <cfRule type="cellIs" dxfId="3654" priority="3656" stopIfTrue="1" operator="greaterThan">
      <formula>0.0000001</formula>
    </cfRule>
  </conditionalFormatting>
  <conditionalFormatting sqref="Y35:AC35">
    <cfRule type="cellIs" dxfId="3653" priority="3653" stopIfTrue="1" operator="equal">
      <formula>0</formula>
    </cfRule>
    <cfRule type="cellIs" dxfId="3652" priority="3654" stopIfTrue="1" operator="greaterThan">
      <formula>0.0000001</formula>
    </cfRule>
  </conditionalFormatting>
  <conditionalFormatting sqref="Y35:AC35">
    <cfRule type="cellIs" dxfId="3651" priority="3651" stopIfTrue="1" operator="equal">
      <formula>0</formula>
    </cfRule>
    <cfRule type="cellIs" dxfId="3650" priority="3652" stopIfTrue="1" operator="greaterThan">
      <formula>0.0000001</formula>
    </cfRule>
  </conditionalFormatting>
  <conditionalFormatting sqref="Y35:AC35">
    <cfRule type="cellIs" dxfId="3649" priority="3649" stopIfTrue="1" operator="equal">
      <formula>0</formula>
    </cfRule>
    <cfRule type="cellIs" dxfId="3648" priority="3650" stopIfTrue="1" operator="greaterThan">
      <formula>0.0000001</formula>
    </cfRule>
  </conditionalFormatting>
  <conditionalFormatting sqref="Y35:AC35">
    <cfRule type="cellIs" dxfId="3647" priority="3647" stopIfTrue="1" operator="equal">
      <formula>0</formula>
    </cfRule>
    <cfRule type="cellIs" dxfId="3646" priority="3648" stopIfTrue="1" operator="greaterThan">
      <formula>0.0000001</formula>
    </cfRule>
  </conditionalFormatting>
  <conditionalFormatting sqref="Y35:AC35">
    <cfRule type="cellIs" dxfId="3645" priority="3645" stopIfTrue="1" operator="equal">
      <formula>0</formula>
    </cfRule>
    <cfRule type="cellIs" dxfId="3644" priority="3646" stopIfTrue="1" operator="greaterThan">
      <formula>0.0000001</formula>
    </cfRule>
  </conditionalFormatting>
  <conditionalFormatting sqref="Y35:AC35">
    <cfRule type="cellIs" dxfId="3643" priority="3643" stopIfTrue="1" operator="equal">
      <formula>0</formula>
    </cfRule>
    <cfRule type="cellIs" dxfId="3642" priority="3644" stopIfTrue="1" operator="greaterThan">
      <formula>0.0000001</formula>
    </cfRule>
  </conditionalFormatting>
  <conditionalFormatting sqref="Y35:AC35">
    <cfRule type="cellIs" dxfId="3641" priority="3641" stopIfTrue="1" operator="equal">
      <formula>0</formula>
    </cfRule>
    <cfRule type="cellIs" dxfId="3640" priority="3642" stopIfTrue="1" operator="greaterThan">
      <formula>0.0000001</formula>
    </cfRule>
  </conditionalFormatting>
  <conditionalFormatting sqref="AD31:AH31">
    <cfRule type="cellIs" dxfId="3639" priority="3639" stopIfTrue="1" operator="equal">
      <formula>0</formula>
    </cfRule>
    <cfRule type="cellIs" dxfId="3638" priority="3640" stopIfTrue="1" operator="greaterThan">
      <formula>0.0000001</formula>
    </cfRule>
  </conditionalFormatting>
  <conditionalFormatting sqref="AD31:AH31">
    <cfRule type="cellIs" dxfId="3637" priority="3637" stopIfTrue="1" operator="equal">
      <formula>0</formula>
    </cfRule>
    <cfRule type="cellIs" dxfId="3636" priority="3638" stopIfTrue="1" operator="greaterThan">
      <formula>0.0000001</formula>
    </cfRule>
  </conditionalFormatting>
  <conditionalFormatting sqref="AD31:AH31">
    <cfRule type="cellIs" dxfId="3635" priority="3635" stopIfTrue="1" operator="equal">
      <formula>0</formula>
    </cfRule>
    <cfRule type="cellIs" dxfId="3634" priority="3636" stopIfTrue="1" operator="greaterThan">
      <formula>0.0000001</formula>
    </cfRule>
  </conditionalFormatting>
  <conditionalFormatting sqref="AD31:AH31">
    <cfRule type="cellIs" dxfId="3633" priority="3633" stopIfTrue="1" operator="equal">
      <formula>0</formula>
    </cfRule>
    <cfRule type="cellIs" dxfId="3632" priority="3634" stopIfTrue="1" operator="greaterThan">
      <formula>0.0000001</formula>
    </cfRule>
  </conditionalFormatting>
  <conditionalFormatting sqref="AD31:AH31">
    <cfRule type="cellIs" dxfId="3631" priority="3631" stopIfTrue="1" operator="equal">
      <formula>0</formula>
    </cfRule>
    <cfRule type="cellIs" dxfId="3630" priority="3632" stopIfTrue="1" operator="greaterThan">
      <formula>0.0000001</formula>
    </cfRule>
  </conditionalFormatting>
  <conditionalFormatting sqref="AD31:AH31">
    <cfRule type="cellIs" dxfId="3629" priority="3629" stopIfTrue="1" operator="equal">
      <formula>0</formula>
    </cfRule>
    <cfRule type="cellIs" dxfId="3628" priority="3630" stopIfTrue="1" operator="greaterThan">
      <formula>0.0000001</formula>
    </cfRule>
  </conditionalFormatting>
  <conditionalFormatting sqref="AD31:AH31">
    <cfRule type="cellIs" dxfId="3627" priority="3627" stopIfTrue="1" operator="equal">
      <formula>0</formula>
    </cfRule>
    <cfRule type="cellIs" dxfId="3626" priority="3628" stopIfTrue="1" operator="greaterThan">
      <formula>0.0000001</formula>
    </cfRule>
  </conditionalFormatting>
  <conditionalFormatting sqref="AD17:AH17">
    <cfRule type="cellIs" dxfId="3625" priority="3625" stopIfTrue="1" operator="equal">
      <formula>0</formula>
    </cfRule>
    <cfRule type="cellIs" dxfId="3624" priority="3626" stopIfTrue="1" operator="greaterThan">
      <formula>0.0000001</formula>
    </cfRule>
  </conditionalFormatting>
  <conditionalFormatting sqref="AD17:AH17">
    <cfRule type="cellIs" dxfId="3623" priority="3623" stopIfTrue="1" operator="equal">
      <formula>0</formula>
    </cfRule>
    <cfRule type="cellIs" dxfId="3622" priority="3624" stopIfTrue="1" operator="greaterThan">
      <formula>0.0000001</formula>
    </cfRule>
  </conditionalFormatting>
  <conditionalFormatting sqref="AD17:AH17">
    <cfRule type="cellIs" dxfId="3621" priority="3621" stopIfTrue="1" operator="equal">
      <formula>0</formula>
    </cfRule>
    <cfRule type="cellIs" dxfId="3620" priority="3622" stopIfTrue="1" operator="greaterThan">
      <formula>0.0000001</formula>
    </cfRule>
  </conditionalFormatting>
  <conditionalFormatting sqref="AD17:AH17">
    <cfRule type="cellIs" dxfId="3619" priority="3619" stopIfTrue="1" operator="equal">
      <formula>0</formula>
    </cfRule>
    <cfRule type="cellIs" dxfId="3618" priority="3620" stopIfTrue="1" operator="greaterThan">
      <formula>0.0000001</formula>
    </cfRule>
  </conditionalFormatting>
  <conditionalFormatting sqref="AD17:AH17">
    <cfRule type="cellIs" dxfId="3617" priority="3617" stopIfTrue="1" operator="equal">
      <formula>0</formula>
    </cfRule>
    <cfRule type="cellIs" dxfId="3616" priority="3618" stopIfTrue="1" operator="greaterThan">
      <formula>0.0000001</formula>
    </cfRule>
  </conditionalFormatting>
  <conditionalFormatting sqref="AD17:AH17">
    <cfRule type="cellIs" dxfId="3615" priority="3615" stopIfTrue="1" operator="equal">
      <formula>0</formula>
    </cfRule>
    <cfRule type="cellIs" dxfId="3614" priority="3616" stopIfTrue="1" operator="greaterThan">
      <formula>0.0000001</formula>
    </cfRule>
  </conditionalFormatting>
  <conditionalFormatting sqref="AD17:AH17">
    <cfRule type="cellIs" dxfId="3613" priority="3613" stopIfTrue="1" operator="equal">
      <formula>0</formula>
    </cfRule>
    <cfRule type="cellIs" dxfId="3612" priority="3614" stopIfTrue="1" operator="greaterThan">
      <formula>0.0000001</formula>
    </cfRule>
  </conditionalFormatting>
  <conditionalFormatting sqref="AD19:AH19">
    <cfRule type="cellIs" dxfId="3611" priority="3611" stopIfTrue="1" operator="equal">
      <formula>0</formula>
    </cfRule>
    <cfRule type="cellIs" dxfId="3610" priority="3612" stopIfTrue="1" operator="greaterThan">
      <formula>0.0000001</formula>
    </cfRule>
  </conditionalFormatting>
  <conditionalFormatting sqref="AD19:AH19">
    <cfRule type="cellIs" dxfId="3609" priority="3609" stopIfTrue="1" operator="equal">
      <formula>0</formula>
    </cfRule>
    <cfRule type="cellIs" dxfId="3608" priority="3610" stopIfTrue="1" operator="greaterThan">
      <formula>0.0000001</formula>
    </cfRule>
  </conditionalFormatting>
  <conditionalFormatting sqref="AD19:AH19">
    <cfRule type="cellIs" dxfId="3607" priority="3607" stopIfTrue="1" operator="equal">
      <formula>0</formula>
    </cfRule>
    <cfRule type="cellIs" dxfId="3606" priority="3608" stopIfTrue="1" operator="greaterThan">
      <formula>0.0000001</formula>
    </cfRule>
  </conditionalFormatting>
  <conditionalFormatting sqref="AD19:AH19">
    <cfRule type="cellIs" dxfId="3605" priority="3605" stopIfTrue="1" operator="equal">
      <formula>0</formula>
    </cfRule>
    <cfRule type="cellIs" dxfId="3604" priority="3606" stopIfTrue="1" operator="greaterThan">
      <formula>0.0000001</formula>
    </cfRule>
  </conditionalFormatting>
  <conditionalFormatting sqref="AD19:AH19">
    <cfRule type="cellIs" dxfId="3603" priority="3603" stopIfTrue="1" operator="equal">
      <formula>0</formula>
    </cfRule>
    <cfRule type="cellIs" dxfId="3602" priority="3604" stopIfTrue="1" operator="greaterThan">
      <formula>0.0000001</formula>
    </cfRule>
  </conditionalFormatting>
  <conditionalFormatting sqref="AD19:AH19">
    <cfRule type="cellIs" dxfId="3601" priority="3601" stopIfTrue="1" operator="equal">
      <formula>0</formula>
    </cfRule>
    <cfRule type="cellIs" dxfId="3600" priority="3602" stopIfTrue="1" operator="greaterThan">
      <formula>0.0000001</formula>
    </cfRule>
  </conditionalFormatting>
  <conditionalFormatting sqref="AD19:AH19">
    <cfRule type="cellIs" dxfId="3599" priority="3599" stopIfTrue="1" operator="equal">
      <formula>0</formula>
    </cfRule>
    <cfRule type="cellIs" dxfId="3598" priority="3600" stopIfTrue="1" operator="greaterThan">
      <formula>0.0000001</formula>
    </cfRule>
  </conditionalFormatting>
  <conditionalFormatting sqref="AD21:AH21">
    <cfRule type="cellIs" dxfId="3597" priority="3597" stopIfTrue="1" operator="equal">
      <formula>0</formula>
    </cfRule>
    <cfRule type="cellIs" dxfId="3596" priority="3598" stopIfTrue="1" operator="greaterThan">
      <formula>0.0000001</formula>
    </cfRule>
  </conditionalFormatting>
  <conditionalFormatting sqref="AD21:AH21">
    <cfRule type="cellIs" dxfId="3595" priority="3595" stopIfTrue="1" operator="equal">
      <formula>0</formula>
    </cfRule>
    <cfRule type="cellIs" dxfId="3594" priority="3596" stopIfTrue="1" operator="greaterThan">
      <formula>0.0000001</formula>
    </cfRule>
  </conditionalFormatting>
  <conditionalFormatting sqref="AD21:AH21">
    <cfRule type="cellIs" dxfId="3593" priority="3593" stopIfTrue="1" operator="equal">
      <formula>0</formula>
    </cfRule>
    <cfRule type="cellIs" dxfId="3592" priority="3594" stopIfTrue="1" operator="greaterThan">
      <formula>0.0000001</formula>
    </cfRule>
  </conditionalFormatting>
  <conditionalFormatting sqref="AD21:AH21">
    <cfRule type="cellIs" dxfId="3591" priority="3591" stopIfTrue="1" operator="equal">
      <formula>0</formula>
    </cfRule>
    <cfRule type="cellIs" dxfId="3590" priority="3592" stopIfTrue="1" operator="greaterThan">
      <formula>0.0000001</formula>
    </cfRule>
  </conditionalFormatting>
  <conditionalFormatting sqref="AD21:AH21">
    <cfRule type="cellIs" dxfId="3589" priority="3589" stopIfTrue="1" operator="equal">
      <formula>0</formula>
    </cfRule>
    <cfRule type="cellIs" dxfId="3588" priority="3590" stopIfTrue="1" operator="greaterThan">
      <formula>0.0000001</formula>
    </cfRule>
  </conditionalFormatting>
  <conditionalFormatting sqref="AD21:AH21">
    <cfRule type="cellIs" dxfId="3587" priority="3587" stopIfTrue="1" operator="equal">
      <formula>0</formula>
    </cfRule>
    <cfRule type="cellIs" dxfId="3586" priority="3588" stopIfTrue="1" operator="greaterThan">
      <formula>0.0000001</formula>
    </cfRule>
  </conditionalFormatting>
  <conditionalFormatting sqref="AD21:AH21">
    <cfRule type="cellIs" dxfId="3585" priority="3585" stopIfTrue="1" operator="equal">
      <formula>0</formula>
    </cfRule>
    <cfRule type="cellIs" dxfId="3584" priority="3586" stopIfTrue="1" operator="greaterThan">
      <formula>0.0000001</formula>
    </cfRule>
  </conditionalFormatting>
  <conditionalFormatting sqref="AD23:AH23">
    <cfRule type="cellIs" dxfId="3583" priority="3583" stopIfTrue="1" operator="equal">
      <formula>0</formula>
    </cfRule>
    <cfRule type="cellIs" dxfId="3582" priority="3584" stopIfTrue="1" operator="greaterThan">
      <formula>0.0000001</formula>
    </cfRule>
  </conditionalFormatting>
  <conditionalFormatting sqref="AD23:AH23">
    <cfRule type="cellIs" dxfId="3581" priority="3581" stopIfTrue="1" operator="equal">
      <formula>0</formula>
    </cfRule>
    <cfRule type="cellIs" dxfId="3580" priority="3582" stopIfTrue="1" operator="greaterThan">
      <formula>0.0000001</formula>
    </cfRule>
  </conditionalFormatting>
  <conditionalFormatting sqref="AD23:AH23">
    <cfRule type="cellIs" dxfId="3579" priority="3579" stopIfTrue="1" operator="equal">
      <formula>0</formula>
    </cfRule>
    <cfRule type="cellIs" dxfId="3578" priority="3580" stopIfTrue="1" operator="greaterThan">
      <formula>0.0000001</formula>
    </cfRule>
  </conditionalFormatting>
  <conditionalFormatting sqref="AD23:AH23">
    <cfRule type="cellIs" dxfId="3577" priority="3577" stopIfTrue="1" operator="equal">
      <formula>0</formula>
    </cfRule>
    <cfRule type="cellIs" dxfId="3576" priority="3578" stopIfTrue="1" operator="greaterThan">
      <formula>0.0000001</formula>
    </cfRule>
  </conditionalFormatting>
  <conditionalFormatting sqref="AD23:AH23">
    <cfRule type="cellIs" dxfId="3575" priority="3575" stopIfTrue="1" operator="equal">
      <formula>0</formula>
    </cfRule>
    <cfRule type="cellIs" dxfId="3574" priority="3576" stopIfTrue="1" operator="greaterThan">
      <formula>0.0000001</formula>
    </cfRule>
  </conditionalFormatting>
  <conditionalFormatting sqref="AD23:AH23">
    <cfRule type="cellIs" dxfId="3573" priority="3573" stopIfTrue="1" operator="equal">
      <formula>0</formula>
    </cfRule>
    <cfRule type="cellIs" dxfId="3572" priority="3574" stopIfTrue="1" operator="greaterThan">
      <formula>0.0000001</formula>
    </cfRule>
  </conditionalFormatting>
  <conditionalFormatting sqref="AD23:AH23">
    <cfRule type="cellIs" dxfId="3571" priority="3571" stopIfTrue="1" operator="equal">
      <formula>0</formula>
    </cfRule>
    <cfRule type="cellIs" dxfId="3570" priority="3572" stopIfTrue="1" operator="greaterThan">
      <formula>0.0000001</formula>
    </cfRule>
  </conditionalFormatting>
  <conditionalFormatting sqref="AD25:AH25">
    <cfRule type="cellIs" dxfId="3569" priority="3569" stopIfTrue="1" operator="equal">
      <formula>0</formula>
    </cfRule>
    <cfRule type="cellIs" dxfId="3568" priority="3570" stopIfTrue="1" operator="greaterThan">
      <formula>0.0000001</formula>
    </cfRule>
  </conditionalFormatting>
  <conditionalFormatting sqref="AD25:AH25">
    <cfRule type="cellIs" dxfId="3567" priority="3567" stopIfTrue="1" operator="equal">
      <formula>0</formula>
    </cfRule>
    <cfRule type="cellIs" dxfId="3566" priority="3568" stopIfTrue="1" operator="greaterThan">
      <formula>0.0000001</formula>
    </cfRule>
  </conditionalFormatting>
  <conditionalFormatting sqref="AD25:AH25">
    <cfRule type="cellIs" dxfId="3565" priority="3565" stopIfTrue="1" operator="equal">
      <formula>0</formula>
    </cfRule>
    <cfRule type="cellIs" dxfId="3564" priority="3566" stopIfTrue="1" operator="greaterThan">
      <formula>0.0000001</formula>
    </cfRule>
  </conditionalFormatting>
  <conditionalFormatting sqref="AD25:AH25">
    <cfRule type="cellIs" dxfId="3563" priority="3563" stopIfTrue="1" operator="equal">
      <formula>0</formula>
    </cfRule>
    <cfRule type="cellIs" dxfId="3562" priority="3564" stopIfTrue="1" operator="greaterThan">
      <formula>0.0000001</formula>
    </cfRule>
  </conditionalFormatting>
  <conditionalFormatting sqref="AD25:AH25">
    <cfRule type="cellIs" dxfId="3561" priority="3561" stopIfTrue="1" operator="equal">
      <formula>0</formula>
    </cfRule>
    <cfRule type="cellIs" dxfId="3560" priority="3562" stopIfTrue="1" operator="greaterThan">
      <formula>0.0000001</formula>
    </cfRule>
  </conditionalFormatting>
  <conditionalFormatting sqref="AD25:AH25">
    <cfRule type="cellIs" dxfId="3559" priority="3559" stopIfTrue="1" operator="equal">
      <formula>0</formula>
    </cfRule>
    <cfRule type="cellIs" dxfId="3558" priority="3560" stopIfTrue="1" operator="greaterThan">
      <formula>0.0000001</formula>
    </cfRule>
  </conditionalFormatting>
  <conditionalFormatting sqref="AD25:AH25">
    <cfRule type="cellIs" dxfId="3557" priority="3557" stopIfTrue="1" operator="equal">
      <formula>0</formula>
    </cfRule>
    <cfRule type="cellIs" dxfId="3556" priority="3558" stopIfTrue="1" operator="greaterThan">
      <formula>0.0000001</formula>
    </cfRule>
  </conditionalFormatting>
  <conditionalFormatting sqref="AD27:AH27">
    <cfRule type="cellIs" dxfId="3555" priority="3555" stopIfTrue="1" operator="equal">
      <formula>0</formula>
    </cfRule>
    <cfRule type="cellIs" dxfId="3554" priority="3556" stopIfTrue="1" operator="greaterThan">
      <formula>0.0000001</formula>
    </cfRule>
  </conditionalFormatting>
  <conditionalFormatting sqref="AD27:AH27">
    <cfRule type="cellIs" dxfId="3553" priority="3553" stopIfTrue="1" operator="equal">
      <formula>0</formula>
    </cfRule>
    <cfRule type="cellIs" dxfId="3552" priority="3554" stopIfTrue="1" operator="greaterThan">
      <formula>0.0000001</formula>
    </cfRule>
  </conditionalFormatting>
  <conditionalFormatting sqref="AD27:AH27">
    <cfRule type="cellIs" dxfId="3551" priority="3551" stopIfTrue="1" operator="equal">
      <formula>0</formula>
    </cfRule>
    <cfRule type="cellIs" dxfId="3550" priority="3552" stopIfTrue="1" operator="greaterThan">
      <formula>0.0000001</formula>
    </cfRule>
  </conditionalFormatting>
  <conditionalFormatting sqref="AD27:AH27">
    <cfRule type="cellIs" dxfId="3549" priority="3549" stopIfTrue="1" operator="equal">
      <formula>0</formula>
    </cfRule>
    <cfRule type="cellIs" dxfId="3548" priority="3550" stopIfTrue="1" operator="greaterThan">
      <formula>0.0000001</formula>
    </cfRule>
  </conditionalFormatting>
  <conditionalFormatting sqref="AD27:AH27">
    <cfRule type="cellIs" dxfId="3547" priority="3547" stopIfTrue="1" operator="equal">
      <formula>0</formula>
    </cfRule>
    <cfRule type="cellIs" dxfId="3546" priority="3548" stopIfTrue="1" operator="greaterThan">
      <formula>0.0000001</formula>
    </cfRule>
  </conditionalFormatting>
  <conditionalFormatting sqref="AD27:AH27">
    <cfRule type="cellIs" dxfId="3545" priority="3545" stopIfTrue="1" operator="equal">
      <formula>0</formula>
    </cfRule>
    <cfRule type="cellIs" dxfId="3544" priority="3546" stopIfTrue="1" operator="greaterThan">
      <formula>0.0000001</formula>
    </cfRule>
  </conditionalFormatting>
  <conditionalFormatting sqref="AD27:AH27">
    <cfRule type="cellIs" dxfId="3543" priority="3543" stopIfTrue="1" operator="equal">
      <formula>0</formula>
    </cfRule>
    <cfRule type="cellIs" dxfId="3542" priority="3544" stopIfTrue="1" operator="greaterThan">
      <formula>0.0000001</formula>
    </cfRule>
  </conditionalFormatting>
  <conditionalFormatting sqref="AD29:AH29">
    <cfRule type="cellIs" dxfId="3541" priority="3541" stopIfTrue="1" operator="equal">
      <formula>0</formula>
    </cfRule>
    <cfRule type="cellIs" dxfId="3540" priority="3542" stopIfTrue="1" operator="greaterThan">
      <formula>0.0000001</formula>
    </cfRule>
  </conditionalFormatting>
  <conditionalFormatting sqref="AD29:AH29">
    <cfRule type="cellIs" dxfId="3539" priority="3539" stopIfTrue="1" operator="equal">
      <formula>0</formula>
    </cfRule>
    <cfRule type="cellIs" dxfId="3538" priority="3540" stopIfTrue="1" operator="greaterThan">
      <formula>0.0000001</formula>
    </cfRule>
  </conditionalFormatting>
  <conditionalFormatting sqref="AD29:AH29">
    <cfRule type="cellIs" dxfId="3537" priority="3537" stopIfTrue="1" operator="equal">
      <formula>0</formula>
    </cfRule>
    <cfRule type="cellIs" dxfId="3536" priority="3538" stopIfTrue="1" operator="greaterThan">
      <formula>0.0000001</formula>
    </cfRule>
  </conditionalFormatting>
  <conditionalFormatting sqref="AD29:AH29">
    <cfRule type="cellIs" dxfId="3535" priority="3535" stopIfTrue="1" operator="equal">
      <formula>0</formula>
    </cfRule>
    <cfRule type="cellIs" dxfId="3534" priority="3536" stopIfTrue="1" operator="greaterThan">
      <formula>0.0000001</formula>
    </cfRule>
  </conditionalFormatting>
  <conditionalFormatting sqref="AD29:AH29">
    <cfRule type="cellIs" dxfId="3533" priority="3533" stopIfTrue="1" operator="equal">
      <formula>0</formula>
    </cfRule>
    <cfRule type="cellIs" dxfId="3532" priority="3534" stopIfTrue="1" operator="greaterThan">
      <formula>0.0000001</formula>
    </cfRule>
  </conditionalFormatting>
  <conditionalFormatting sqref="AD29:AH29">
    <cfRule type="cellIs" dxfId="3531" priority="3531" stopIfTrue="1" operator="equal">
      <formula>0</formula>
    </cfRule>
    <cfRule type="cellIs" dxfId="3530" priority="3532" stopIfTrue="1" operator="greaterThan">
      <formula>0.0000001</formula>
    </cfRule>
  </conditionalFormatting>
  <conditionalFormatting sqref="AD29:AH29">
    <cfRule type="cellIs" dxfId="3529" priority="3529" stopIfTrue="1" operator="equal">
      <formula>0</formula>
    </cfRule>
    <cfRule type="cellIs" dxfId="3528" priority="3530" stopIfTrue="1" operator="greaterThan">
      <formula>0.0000001</formula>
    </cfRule>
  </conditionalFormatting>
  <conditionalFormatting sqref="AD31:AH31">
    <cfRule type="cellIs" dxfId="3527" priority="3527" stopIfTrue="1" operator="equal">
      <formula>0</formula>
    </cfRule>
    <cfRule type="cellIs" dxfId="3526" priority="3528" stopIfTrue="1" operator="greaterThan">
      <formula>0.0000001</formula>
    </cfRule>
  </conditionalFormatting>
  <conditionalFormatting sqref="AD31:AH31">
    <cfRule type="cellIs" dxfId="3525" priority="3525" stopIfTrue="1" operator="equal">
      <formula>0</formula>
    </cfRule>
    <cfRule type="cellIs" dxfId="3524" priority="3526" stopIfTrue="1" operator="greaterThan">
      <formula>0.0000001</formula>
    </cfRule>
  </conditionalFormatting>
  <conditionalFormatting sqref="AD31:AH31">
    <cfRule type="cellIs" dxfId="3523" priority="3523" stopIfTrue="1" operator="equal">
      <formula>0</formula>
    </cfRule>
    <cfRule type="cellIs" dxfId="3522" priority="3524" stopIfTrue="1" operator="greaterThan">
      <formula>0.0000001</formula>
    </cfRule>
  </conditionalFormatting>
  <conditionalFormatting sqref="AD31:AH31">
    <cfRule type="cellIs" dxfId="3521" priority="3521" stopIfTrue="1" operator="equal">
      <formula>0</formula>
    </cfRule>
    <cfRule type="cellIs" dxfId="3520" priority="3522" stopIfTrue="1" operator="greaterThan">
      <formula>0.0000001</formula>
    </cfRule>
  </conditionalFormatting>
  <conditionalFormatting sqref="AD31:AH31">
    <cfRule type="cellIs" dxfId="3519" priority="3519" stopIfTrue="1" operator="equal">
      <formula>0</formula>
    </cfRule>
    <cfRule type="cellIs" dxfId="3518" priority="3520" stopIfTrue="1" operator="greaterThan">
      <formula>0.0000001</formula>
    </cfRule>
  </conditionalFormatting>
  <conditionalFormatting sqref="AD31:AH31">
    <cfRule type="cellIs" dxfId="3517" priority="3517" stopIfTrue="1" operator="equal">
      <formula>0</formula>
    </cfRule>
    <cfRule type="cellIs" dxfId="3516" priority="3518" stopIfTrue="1" operator="greaterThan">
      <formula>0.0000001</formula>
    </cfRule>
  </conditionalFormatting>
  <conditionalFormatting sqref="AD31:AH31">
    <cfRule type="cellIs" dxfId="3515" priority="3515" stopIfTrue="1" operator="equal">
      <formula>0</formula>
    </cfRule>
    <cfRule type="cellIs" dxfId="3514" priority="3516" stopIfTrue="1" operator="greaterThan">
      <formula>0.0000001</formula>
    </cfRule>
  </conditionalFormatting>
  <conditionalFormatting sqref="AD33:AH33">
    <cfRule type="cellIs" dxfId="3513" priority="3513" stopIfTrue="1" operator="equal">
      <formula>0</formula>
    </cfRule>
    <cfRule type="cellIs" dxfId="3512" priority="3514" stopIfTrue="1" operator="greaterThan">
      <formula>0.0000001</formula>
    </cfRule>
  </conditionalFormatting>
  <conditionalFormatting sqref="AD33:AH33">
    <cfRule type="cellIs" dxfId="3511" priority="3511" stopIfTrue="1" operator="equal">
      <formula>0</formula>
    </cfRule>
    <cfRule type="cellIs" dxfId="3510" priority="3512" stopIfTrue="1" operator="greaterThan">
      <formula>0.0000001</formula>
    </cfRule>
  </conditionalFormatting>
  <conditionalFormatting sqref="AD33:AH33">
    <cfRule type="cellIs" dxfId="3509" priority="3509" stopIfTrue="1" operator="equal">
      <formula>0</formula>
    </cfRule>
    <cfRule type="cellIs" dxfId="3508" priority="3510" stopIfTrue="1" operator="greaterThan">
      <formula>0.0000001</formula>
    </cfRule>
  </conditionalFormatting>
  <conditionalFormatting sqref="AD33:AH33">
    <cfRule type="cellIs" dxfId="3507" priority="3507" stopIfTrue="1" operator="equal">
      <formula>0</formula>
    </cfRule>
    <cfRule type="cellIs" dxfId="3506" priority="3508" stopIfTrue="1" operator="greaterThan">
      <formula>0.0000001</formula>
    </cfRule>
  </conditionalFormatting>
  <conditionalFormatting sqref="AD33:AH33">
    <cfRule type="cellIs" dxfId="3505" priority="3505" stopIfTrue="1" operator="equal">
      <formula>0</formula>
    </cfRule>
    <cfRule type="cellIs" dxfId="3504" priority="3506" stopIfTrue="1" operator="greaterThan">
      <formula>0.0000001</formula>
    </cfRule>
  </conditionalFormatting>
  <conditionalFormatting sqref="AD33:AH33">
    <cfRule type="cellIs" dxfId="3503" priority="3503" stopIfTrue="1" operator="equal">
      <formula>0</formula>
    </cfRule>
    <cfRule type="cellIs" dxfId="3502" priority="3504" stopIfTrue="1" operator="greaterThan">
      <formula>0.0000001</formula>
    </cfRule>
  </conditionalFormatting>
  <conditionalFormatting sqref="AD33:AH33">
    <cfRule type="cellIs" dxfId="3501" priority="3501" stopIfTrue="1" operator="equal">
      <formula>0</formula>
    </cfRule>
    <cfRule type="cellIs" dxfId="3500" priority="3502" stopIfTrue="1" operator="greaterThan">
      <formula>0.0000001</formula>
    </cfRule>
  </conditionalFormatting>
  <conditionalFormatting sqref="AD35:AH35">
    <cfRule type="cellIs" dxfId="3499" priority="3499" stopIfTrue="1" operator="equal">
      <formula>0</formula>
    </cfRule>
    <cfRule type="cellIs" dxfId="3498" priority="3500" stopIfTrue="1" operator="greaterThan">
      <formula>0.0000001</formula>
    </cfRule>
  </conditionalFormatting>
  <conditionalFormatting sqref="AD35:AH35">
    <cfRule type="cellIs" dxfId="3497" priority="3497" stopIfTrue="1" operator="equal">
      <formula>0</formula>
    </cfRule>
    <cfRule type="cellIs" dxfId="3496" priority="3498" stopIfTrue="1" operator="greaterThan">
      <formula>0.0000001</formula>
    </cfRule>
  </conditionalFormatting>
  <conditionalFormatting sqref="AD35:AH35">
    <cfRule type="cellIs" dxfId="3495" priority="3495" stopIfTrue="1" operator="equal">
      <formula>0</formula>
    </cfRule>
    <cfRule type="cellIs" dxfId="3494" priority="3496" stopIfTrue="1" operator="greaterThan">
      <formula>0.0000001</formula>
    </cfRule>
  </conditionalFormatting>
  <conditionalFormatting sqref="AD35:AH35">
    <cfRule type="cellIs" dxfId="3493" priority="3493" stopIfTrue="1" operator="equal">
      <formula>0</formula>
    </cfRule>
    <cfRule type="cellIs" dxfId="3492" priority="3494" stopIfTrue="1" operator="greaterThan">
      <formula>0.0000001</formula>
    </cfRule>
  </conditionalFormatting>
  <conditionalFormatting sqref="AD35:AH35">
    <cfRule type="cellIs" dxfId="3491" priority="3491" stopIfTrue="1" operator="equal">
      <formula>0</formula>
    </cfRule>
    <cfRule type="cellIs" dxfId="3490" priority="3492" stopIfTrue="1" operator="greaterThan">
      <formula>0.0000001</formula>
    </cfRule>
  </conditionalFormatting>
  <conditionalFormatting sqref="AD35:AH35">
    <cfRule type="cellIs" dxfId="3489" priority="3489" stopIfTrue="1" operator="equal">
      <formula>0</formula>
    </cfRule>
    <cfRule type="cellIs" dxfId="3488" priority="3490" stopIfTrue="1" operator="greaterThan">
      <formula>0.0000001</formula>
    </cfRule>
  </conditionalFormatting>
  <conditionalFormatting sqref="AD35:AH35">
    <cfRule type="cellIs" dxfId="3487" priority="3487" stopIfTrue="1" operator="equal">
      <formula>0</formula>
    </cfRule>
    <cfRule type="cellIs" dxfId="3486" priority="3488" stopIfTrue="1" operator="greaterThan">
      <formula>0.0000001</formula>
    </cfRule>
  </conditionalFormatting>
  <conditionalFormatting sqref="AD37:AH37">
    <cfRule type="cellIs" dxfId="3485" priority="3485" stopIfTrue="1" operator="equal">
      <formula>0</formula>
    </cfRule>
    <cfRule type="cellIs" dxfId="3484" priority="3486" stopIfTrue="1" operator="greaterThan">
      <formula>0.0000001</formula>
    </cfRule>
  </conditionalFormatting>
  <conditionalFormatting sqref="AD37:AH37">
    <cfRule type="cellIs" dxfId="3483" priority="3483" stopIfTrue="1" operator="equal">
      <formula>0</formula>
    </cfRule>
    <cfRule type="cellIs" dxfId="3482" priority="3484" stopIfTrue="1" operator="greaterThan">
      <formula>0.0000001</formula>
    </cfRule>
  </conditionalFormatting>
  <conditionalFormatting sqref="AD37:AH37">
    <cfRule type="cellIs" dxfId="3481" priority="3481" stopIfTrue="1" operator="equal">
      <formula>0</formula>
    </cfRule>
    <cfRule type="cellIs" dxfId="3480" priority="3482" stopIfTrue="1" operator="greaterThan">
      <formula>0.0000001</formula>
    </cfRule>
  </conditionalFormatting>
  <conditionalFormatting sqref="AD37:AH37">
    <cfRule type="cellIs" dxfId="3479" priority="3479" stopIfTrue="1" operator="equal">
      <formula>0</formula>
    </cfRule>
    <cfRule type="cellIs" dxfId="3478" priority="3480" stopIfTrue="1" operator="greaterThan">
      <formula>0.0000001</formula>
    </cfRule>
  </conditionalFormatting>
  <conditionalFormatting sqref="AD37:AH37">
    <cfRule type="cellIs" dxfId="3477" priority="3477" stopIfTrue="1" operator="equal">
      <formula>0</formula>
    </cfRule>
    <cfRule type="cellIs" dxfId="3476" priority="3478" stopIfTrue="1" operator="greaterThan">
      <formula>0.0000001</formula>
    </cfRule>
  </conditionalFormatting>
  <conditionalFormatting sqref="AD37:AH37">
    <cfRule type="cellIs" dxfId="3475" priority="3475" stopIfTrue="1" operator="equal">
      <formula>0</formula>
    </cfRule>
    <cfRule type="cellIs" dxfId="3474" priority="3476" stopIfTrue="1" operator="greaterThan">
      <formula>0.0000001</formula>
    </cfRule>
  </conditionalFormatting>
  <conditionalFormatting sqref="AD37:AH37">
    <cfRule type="cellIs" dxfId="3473" priority="3473" stopIfTrue="1" operator="equal">
      <formula>0</formula>
    </cfRule>
    <cfRule type="cellIs" dxfId="3472" priority="3474" stopIfTrue="1" operator="greaterThan">
      <formula>0.0000001</formula>
    </cfRule>
  </conditionalFormatting>
  <conditionalFormatting sqref="AD39:AH39">
    <cfRule type="cellIs" dxfId="3471" priority="3471" stopIfTrue="1" operator="equal">
      <formula>0</formula>
    </cfRule>
    <cfRule type="cellIs" dxfId="3470" priority="3472" stopIfTrue="1" operator="greaterThan">
      <formula>0.0000001</formula>
    </cfRule>
  </conditionalFormatting>
  <conditionalFormatting sqref="AD39:AH39">
    <cfRule type="cellIs" dxfId="3469" priority="3469" stopIfTrue="1" operator="equal">
      <formula>0</formula>
    </cfRule>
    <cfRule type="cellIs" dxfId="3468" priority="3470" stopIfTrue="1" operator="greaterThan">
      <formula>0.0000001</formula>
    </cfRule>
  </conditionalFormatting>
  <conditionalFormatting sqref="AD39:AH39">
    <cfRule type="cellIs" dxfId="3467" priority="3467" stopIfTrue="1" operator="equal">
      <formula>0</formula>
    </cfRule>
    <cfRule type="cellIs" dxfId="3466" priority="3468" stopIfTrue="1" operator="greaterThan">
      <formula>0.0000001</formula>
    </cfRule>
  </conditionalFormatting>
  <conditionalFormatting sqref="AD39:AH39">
    <cfRule type="cellIs" dxfId="3465" priority="3465" stopIfTrue="1" operator="equal">
      <formula>0</formula>
    </cfRule>
    <cfRule type="cellIs" dxfId="3464" priority="3466" stopIfTrue="1" operator="greaterThan">
      <formula>0.0000001</formula>
    </cfRule>
  </conditionalFormatting>
  <conditionalFormatting sqref="AD39:AH39">
    <cfRule type="cellIs" dxfId="3463" priority="3463" stopIfTrue="1" operator="equal">
      <formula>0</formula>
    </cfRule>
    <cfRule type="cellIs" dxfId="3462" priority="3464" stopIfTrue="1" operator="greaterThan">
      <formula>0.0000001</formula>
    </cfRule>
  </conditionalFormatting>
  <conditionalFormatting sqref="AD39:AH39">
    <cfRule type="cellIs" dxfId="3461" priority="3461" stopIfTrue="1" operator="equal">
      <formula>0</formula>
    </cfRule>
    <cfRule type="cellIs" dxfId="3460" priority="3462" stopIfTrue="1" operator="greaterThan">
      <formula>0.0000001</formula>
    </cfRule>
  </conditionalFormatting>
  <conditionalFormatting sqref="AD39:AH39">
    <cfRule type="cellIs" dxfId="3459" priority="3459" stopIfTrue="1" operator="equal">
      <formula>0</formula>
    </cfRule>
    <cfRule type="cellIs" dxfId="3458" priority="3460" stopIfTrue="1" operator="greaterThan">
      <formula>0.0000001</formula>
    </cfRule>
  </conditionalFormatting>
  <conditionalFormatting sqref="AD41:AH41">
    <cfRule type="cellIs" dxfId="3457" priority="3457" stopIfTrue="1" operator="equal">
      <formula>0</formula>
    </cfRule>
    <cfRule type="cellIs" dxfId="3456" priority="3458" stopIfTrue="1" operator="greaterThan">
      <formula>0.0000001</formula>
    </cfRule>
  </conditionalFormatting>
  <conditionalFormatting sqref="AD41:AH41">
    <cfRule type="cellIs" dxfId="3455" priority="3455" stopIfTrue="1" operator="equal">
      <formula>0</formula>
    </cfRule>
    <cfRule type="cellIs" dxfId="3454" priority="3456" stopIfTrue="1" operator="greaterThan">
      <formula>0.0000001</formula>
    </cfRule>
  </conditionalFormatting>
  <conditionalFormatting sqref="AD41:AH41">
    <cfRule type="cellIs" dxfId="3453" priority="3453" stopIfTrue="1" operator="equal">
      <formula>0</formula>
    </cfRule>
    <cfRule type="cellIs" dxfId="3452" priority="3454" stopIfTrue="1" operator="greaterThan">
      <formula>0.0000001</formula>
    </cfRule>
  </conditionalFormatting>
  <conditionalFormatting sqref="AD41:AH41">
    <cfRule type="cellIs" dxfId="3451" priority="3451" stopIfTrue="1" operator="equal">
      <formula>0</formula>
    </cfRule>
    <cfRule type="cellIs" dxfId="3450" priority="3452" stopIfTrue="1" operator="greaterThan">
      <formula>0.0000001</formula>
    </cfRule>
  </conditionalFormatting>
  <conditionalFormatting sqref="AD41:AH41">
    <cfRule type="cellIs" dxfId="3449" priority="3449" stopIfTrue="1" operator="equal">
      <formula>0</formula>
    </cfRule>
    <cfRule type="cellIs" dxfId="3448" priority="3450" stopIfTrue="1" operator="greaterThan">
      <formula>0.0000001</formula>
    </cfRule>
  </conditionalFormatting>
  <conditionalFormatting sqref="AD41:AH41">
    <cfRule type="cellIs" dxfId="3447" priority="3447" stopIfTrue="1" operator="equal">
      <formula>0</formula>
    </cfRule>
    <cfRule type="cellIs" dxfId="3446" priority="3448" stopIfTrue="1" operator="greaterThan">
      <formula>0.0000001</formula>
    </cfRule>
  </conditionalFormatting>
  <conditionalFormatting sqref="AD41:AH41">
    <cfRule type="cellIs" dxfId="3445" priority="3445" stopIfTrue="1" operator="equal">
      <formula>0</formula>
    </cfRule>
    <cfRule type="cellIs" dxfId="3444" priority="3446" stopIfTrue="1" operator="greaterThan">
      <formula>0.0000001</formula>
    </cfRule>
  </conditionalFormatting>
  <conditionalFormatting sqref="AD43:AH43">
    <cfRule type="cellIs" dxfId="3443" priority="3443" stopIfTrue="1" operator="equal">
      <formula>0</formula>
    </cfRule>
    <cfRule type="cellIs" dxfId="3442" priority="3444" stopIfTrue="1" operator="greaterThan">
      <formula>0.0000001</formula>
    </cfRule>
  </conditionalFormatting>
  <conditionalFormatting sqref="AD43:AH43">
    <cfRule type="cellIs" dxfId="3441" priority="3441" stopIfTrue="1" operator="equal">
      <formula>0</formula>
    </cfRule>
    <cfRule type="cellIs" dxfId="3440" priority="3442" stopIfTrue="1" operator="greaterThan">
      <formula>0.0000001</formula>
    </cfRule>
  </conditionalFormatting>
  <conditionalFormatting sqref="AD43:AH43">
    <cfRule type="cellIs" dxfId="3439" priority="3439" stopIfTrue="1" operator="equal">
      <formula>0</formula>
    </cfRule>
    <cfRule type="cellIs" dxfId="3438" priority="3440" stopIfTrue="1" operator="greaterThan">
      <formula>0.0000001</formula>
    </cfRule>
  </conditionalFormatting>
  <conditionalFormatting sqref="AD43:AH43">
    <cfRule type="cellIs" dxfId="3437" priority="3437" stopIfTrue="1" operator="equal">
      <formula>0</formula>
    </cfRule>
    <cfRule type="cellIs" dxfId="3436" priority="3438" stopIfTrue="1" operator="greaterThan">
      <formula>0.0000001</formula>
    </cfRule>
  </conditionalFormatting>
  <conditionalFormatting sqref="AD43:AH43">
    <cfRule type="cellIs" dxfId="3435" priority="3435" stopIfTrue="1" operator="equal">
      <formula>0</formula>
    </cfRule>
    <cfRule type="cellIs" dxfId="3434" priority="3436" stopIfTrue="1" operator="greaterThan">
      <formula>0.0000001</formula>
    </cfRule>
  </conditionalFormatting>
  <conditionalFormatting sqref="AD43:AH43">
    <cfRule type="cellIs" dxfId="3433" priority="3433" stopIfTrue="1" operator="equal">
      <formula>0</formula>
    </cfRule>
    <cfRule type="cellIs" dxfId="3432" priority="3434" stopIfTrue="1" operator="greaterThan">
      <formula>0.0000001</formula>
    </cfRule>
  </conditionalFormatting>
  <conditionalFormatting sqref="AD43:AH43">
    <cfRule type="cellIs" dxfId="3431" priority="3431" stopIfTrue="1" operator="equal">
      <formula>0</formula>
    </cfRule>
    <cfRule type="cellIs" dxfId="3430" priority="3432" stopIfTrue="1" operator="greaterThan">
      <formula>0.0000001</formula>
    </cfRule>
  </conditionalFormatting>
  <conditionalFormatting sqref="AD45:AH45">
    <cfRule type="cellIs" dxfId="3429" priority="3429" stopIfTrue="1" operator="equal">
      <formula>0</formula>
    </cfRule>
    <cfRule type="cellIs" dxfId="3428" priority="3430" stopIfTrue="1" operator="greaterThan">
      <formula>0.0000001</formula>
    </cfRule>
  </conditionalFormatting>
  <conditionalFormatting sqref="AD45:AH45">
    <cfRule type="cellIs" dxfId="3427" priority="3427" stopIfTrue="1" operator="equal">
      <formula>0</formula>
    </cfRule>
    <cfRule type="cellIs" dxfId="3426" priority="3428" stopIfTrue="1" operator="greaterThan">
      <formula>0.0000001</formula>
    </cfRule>
  </conditionalFormatting>
  <conditionalFormatting sqref="AD45:AH45">
    <cfRule type="cellIs" dxfId="3425" priority="3425" stopIfTrue="1" operator="equal">
      <formula>0</formula>
    </cfRule>
    <cfRule type="cellIs" dxfId="3424" priority="3426" stopIfTrue="1" operator="greaterThan">
      <formula>0.0000001</formula>
    </cfRule>
  </conditionalFormatting>
  <conditionalFormatting sqref="AD45:AH45">
    <cfRule type="cellIs" dxfId="3423" priority="3423" stopIfTrue="1" operator="equal">
      <formula>0</formula>
    </cfRule>
    <cfRule type="cellIs" dxfId="3422" priority="3424" stopIfTrue="1" operator="greaterThan">
      <formula>0.0000001</formula>
    </cfRule>
  </conditionalFormatting>
  <conditionalFormatting sqref="AD45:AH45">
    <cfRule type="cellIs" dxfId="3421" priority="3421" stopIfTrue="1" operator="equal">
      <formula>0</formula>
    </cfRule>
    <cfRule type="cellIs" dxfId="3420" priority="3422" stopIfTrue="1" operator="greaterThan">
      <formula>0.0000001</formula>
    </cfRule>
  </conditionalFormatting>
  <conditionalFormatting sqref="AD45:AH45">
    <cfRule type="cellIs" dxfId="3419" priority="3419" stopIfTrue="1" operator="equal">
      <formula>0</formula>
    </cfRule>
    <cfRule type="cellIs" dxfId="3418" priority="3420" stopIfTrue="1" operator="greaterThan">
      <formula>0.0000001</formula>
    </cfRule>
  </conditionalFormatting>
  <conditionalFormatting sqref="AD45:AH45">
    <cfRule type="cellIs" dxfId="3417" priority="3417" stopIfTrue="1" operator="equal">
      <formula>0</formula>
    </cfRule>
    <cfRule type="cellIs" dxfId="3416" priority="3418" stopIfTrue="1" operator="greaterThan">
      <formula>0.0000001</formula>
    </cfRule>
  </conditionalFormatting>
  <conditionalFormatting sqref="AD33:AH33">
    <cfRule type="cellIs" dxfId="3415" priority="3415" stopIfTrue="1" operator="equal">
      <formula>0</formula>
    </cfRule>
    <cfRule type="cellIs" dxfId="3414" priority="3416" stopIfTrue="1" operator="greaterThan">
      <formula>0.0000001</formula>
    </cfRule>
  </conditionalFormatting>
  <conditionalFormatting sqref="AD33:AH33">
    <cfRule type="cellIs" dxfId="3413" priority="3413" stopIfTrue="1" operator="equal">
      <formula>0</formula>
    </cfRule>
    <cfRule type="cellIs" dxfId="3412" priority="3414" stopIfTrue="1" operator="greaterThan">
      <formula>0.0000001</formula>
    </cfRule>
  </conditionalFormatting>
  <conditionalFormatting sqref="AD33:AH33">
    <cfRule type="cellIs" dxfId="3411" priority="3411" stopIfTrue="1" operator="equal">
      <formula>0</formula>
    </cfRule>
    <cfRule type="cellIs" dxfId="3410" priority="3412" stopIfTrue="1" operator="greaterThan">
      <formula>0.0000001</formula>
    </cfRule>
  </conditionalFormatting>
  <conditionalFormatting sqref="AD33:AH33">
    <cfRule type="cellIs" dxfId="3409" priority="3409" stopIfTrue="1" operator="equal">
      <formula>0</formula>
    </cfRule>
    <cfRule type="cellIs" dxfId="3408" priority="3410" stopIfTrue="1" operator="greaterThan">
      <formula>0.0000001</formula>
    </cfRule>
  </conditionalFormatting>
  <conditionalFormatting sqref="AD33:AH33">
    <cfRule type="cellIs" dxfId="3407" priority="3407" stopIfTrue="1" operator="equal">
      <formula>0</formula>
    </cfRule>
    <cfRule type="cellIs" dxfId="3406" priority="3408" stopIfTrue="1" operator="greaterThan">
      <formula>0.0000001</formula>
    </cfRule>
  </conditionalFormatting>
  <conditionalFormatting sqref="AD33:AH33">
    <cfRule type="cellIs" dxfId="3405" priority="3405" stopIfTrue="1" operator="equal">
      <formula>0</formula>
    </cfRule>
    <cfRule type="cellIs" dxfId="3404" priority="3406" stopIfTrue="1" operator="greaterThan">
      <formula>0.0000001</formula>
    </cfRule>
  </conditionalFormatting>
  <conditionalFormatting sqref="AD33:AH33">
    <cfRule type="cellIs" dxfId="3403" priority="3403" stopIfTrue="1" operator="equal">
      <formula>0</formula>
    </cfRule>
    <cfRule type="cellIs" dxfId="3402" priority="3404" stopIfTrue="1" operator="greaterThan">
      <formula>0.0000001</formula>
    </cfRule>
  </conditionalFormatting>
  <conditionalFormatting sqref="AD33:AH33">
    <cfRule type="cellIs" dxfId="3401" priority="3401" stopIfTrue="1" operator="equal">
      <formula>0</formula>
    </cfRule>
    <cfRule type="cellIs" dxfId="3400" priority="3402" stopIfTrue="1" operator="greaterThan">
      <formula>0.0000001</formula>
    </cfRule>
  </conditionalFormatting>
  <conditionalFormatting sqref="AD33:AH33">
    <cfRule type="cellIs" dxfId="3399" priority="3399" stopIfTrue="1" operator="equal">
      <formula>0</formula>
    </cfRule>
    <cfRule type="cellIs" dxfId="3398" priority="3400" stopIfTrue="1" operator="greaterThan">
      <formula>0.0000001</formula>
    </cfRule>
  </conditionalFormatting>
  <conditionalFormatting sqref="AD33:AH33">
    <cfRule type="cellIs" dxfId="3397" priority="3397" stopIfTrue="1" operator="equal">
      <formula>0</formula>
    </cfRule>
    <cfRule type="cellIs" dxfId="3396" priority="3398" stopIfTrue="1" operator="greaterThan">
      <formula>0.0000001</formula>
    </cfRule>
  </conditionalFormatting>
  <conditionalFormatting sqref="AD33:AH33">
    <cfRule type="cellIs" dxfId="3395" priority="3395" stopIfTrue="1" operator="equal">
      <formula>0</formula>
    </cfRule>
    <cfRule type="cellIs" dxfId="3394" priority="3396" stopIfTrue="1" operator="greaterThan">
      <formula>0.0000001</formula>
    </cfRule>
  </conditionalFormatting>
  <conditionalFormatting sqref="AD33:AH33">
    <cfRule type="cellIs" dxfId="3393" priority="3393" stopIfTrue="1" operator="equal">
      <formula>0</formula>
    </cfRule>
    <cfRule type="cellIs" dxfId="3392" priority="3394" stopIfTrue="1" operator="greaterThan">
      <formula>0.0000001</formula>
    </cfRule>
  </conditionalFormatting>
  <conditionalFormatting sqref="AD33:AH33">
    <cfRule type="cellIs" dxfId="3391" priority="3391" stopIfTrue="1" operator="equal">
      <formula>0</formula>
    </cfRule>
    <cfRule type="cellIs" dxfId="3390" priority="3392" stopIfTrue="1" operator="greaterThan">
      <formula>0.0000001</formula>
    </cfRule>
  </conditionalFormatting>
  <conditionalFormatting sqref="AD33:AH33">
    <cfRule type="cellIs" dxfId="3389" priority="3389" stopIfTrue="1" operator="equal">
      <formula>0</formula>
    </cfRule>
    <cfRule type="cellIs" dxfId="3388" priority="3390" stopIfTrue="1" operator="greaterThan">
      <formula>0.0000001</formula>
    </cfRule>
  </conditionalFormatting>
  <conditionalFormatting sqref="AD35:AH35">
    <cfRule type="cellIs" dxfId="3387" priority="3387" stopIfTrue="1" operator="equal">
      <formula>0</formula>
    </cfRule>
    <cfRule type="cellIs" dxfId="3386" priority="3388" stopIfTrue="1" operator="greaterThan">
      <formula>0.0000001</formula>
    </cfRule>
  </conditionalFormatting>
  <conditionalFormatting sqref="AD35:AH35">
    <cfRule type="cellIs" dxfId="3385" priority="3385" stopIfTrue="1" operator="equal">
      <formula>0</formula>
    </cfRule>
    <cfRule type="cellIs" dxfId="3384" priority="3386" stopIfTrue="1" operator="greaterThan">
      <formula>0.0000001</formula>
    </cfRule>
  </conditionalFormatting>
  <conditionalFormatting sqref="AD35:AH35">
    <cfRule type="cellIs" dxfId="3383" priority="3383" stopIfTrue="1" operator="equal">
      <formula>0</formula>
    </cfRule>
    <cfRule type="cellIs" dxfId="3382" priority="3384" stopIfTrue="1" operator="greaterThan">
      <formula>0.0000001</formula>
    </cfRule>
  </conditionalFormatting>
  <conditionalFormatting sqref="AD35:AH35">
    <cfRule type="cellIs" dxfId="3381" priority="3381" stopIfTrue="1" operator="equal">
      <formula>0</formula>
    </cfRule>
    <cfRule type="cellIs" dxfId="3380" priority="3382" stopIfTrue="1" operator="greaterThan">
      <formula>0.0000001</formula>
    </cfRule>
  </conditionalFormatting>
  <conditionalFormatting sqref="AD35:AH35">
    <cfRule type="cellIs" dxfId="3379" priority="3379" stopIfTrue="1" operator="equal">
      <formula>0</formula>
    </cfRule>
    <cfRule type="cellIs" dxfId="3378" priority="3380" stopIfTrue="1" operator="greaterThan">
      <formula>0.0000001</formula>
    </cfRule>
  </conditionalFormatting>
  <conditionalFormatting sqref="AD35:AH35">
    <cfRule type="cellIs" dxfId="3377" priority="3377" stopIfTrue="1" operator="equal">
      <formula>0</formula>
    </cfRule>
    <cfRule type="cellIs" dxfId="3376" priority="3378" stopIfTrue="1" operator="greaterThan">
      <formula>0.0000001</formula>
    </cfRule>
  </conditionalFormatting>
  <conditionalFormatting sqref="AD35:AH35">
    <cfRule type="cellIs" dxfId="3375" priority="3375" stopIfTrue="1" operator="equal">
      <formula>0</formula>
    </cfRule>
    <cfRule type="cellIs" dxfId="3374" priority="3376" stopIfTrue="1" operator="greaterThan">
      <formula>0.0000001</formula>
    </cfRule>
  </conditionalFormatting>
  <conditionalFormatting sqref="AD35:AH35">
    <cfRule type="cellIs" dxfId="3373" priority="3373" stopIfTrue="1" operator="equal">
      <formula>0</formula>
    </cfRule>
    <cfRule type="cellIs" dxfId="3372" priority="3374" stopIfTrue="1" operator="greaterThan">
      <formula>0.0000001</formula>
    </cfRule>
  </conditionalFormatting>
  <conditionalFormatting sqref="AD35:AH35">
    <cfRule type="cellIs" dxfId="3371" priority="3371" stopIfTrue="1" operator="equal">
      <formula>0</formula>
    </cfRule>
    <cfRule type="cellIs" dxfId="3370" priority="3372" stopIfTrue="1" operator="greaterThan">
      <formula>0.0000001</formula>
    </cfRule>
  </conditionalFormatting>
  <conditionalFormatting sqref="AD35:AH35">
    <cfRule type="cellIs" dxfId="3369" priority="3369" stopIfTrue="1" operator="equal">
      <formula>0</formula>
    </cfRule>
    <cfRule type="cellIs" dxfId="3368" priority="3370" stopIfTrue="1" operator="greaterThan">
      <formula>0.0000001</formula>
    </cfRule>
  </conditionalFormatting>
  <conditionalFormatting sqref="AD35:AH35">
    <cfRule type="cellIs" dxfId="3367" priority="3367" stopIfTrue="1" operator="equal">
      <formula>0</formula>
    </cfRule>
    <cfRule type="cellIs" dxfId="3366" priority="3368" stopIfTrue="1" operator="greaterThan">
      <formula>0.0000001</formula>
    </cfRule>
  </conditionalFormatting>
  <conditionalFormatting sqref="AD35:AH35">
    <cfRule type="cellIs" dxfId="3365" priority="3365" stopIfTrue="1" operator="equal">
      <formula>0</formula>
    </cfRule>
    <cfRule type="cellIs" dxfId="3364" priority="3366" stopIfTrue="1" operator="greaterThan">
      <formula>0.0000001</formula>
    </cfRule>
  </conditionalFormatting>
  <conditionalFormatting sqref="AD35:AH35">
    <cfRule type="cellIs" dxfId="3363" priority="3363" stopIfTrue="1" operator="equal">
      <formula>0</formula>
    </cfRule>
    <cfRule type="cellIs" dxfId="3362" priority="3364" stopIfTrue="1" operator="greaterThan">
      <formula>0.0000001</formula>
    </cfRule>
  </conditionalFormatting>
  <conditionalFormatting sqref="AD35:AH35">
    <cfRule type="cellIs" dxfId="3361" priority="3361" stopIfTrue="1" operator="equal">
      <formula>0</formula>
    </cfRule>
    <cfRule type="cellIs" dxfId="3360" priority="3362" stopIfTrue="1" operator="greaterThan">
      <formula>0.0000001</formula>
    </cfRule>
  </conditionalFormatting>
  <conditionalFormatting sqref="AI31:AM31">
    <cfRule type="cellIs" dxfId="3359" priority="3359" stopIfTrue="1" operator="equal">
      <formula>0</formula>
    </cfRule>
    <cfRule type="cellIs" dxfId="3358" priority="3360" stopIfTrue="1" operator="greaterThan">
      <formula>0.0000001</formula>
    </cfRule>
  </conditionalFormatting>
  <conditionalFormatting sqref="AI31:AM31">
    <cfRule type="cellIs" dxfId="3357" priority="3357" stopIfTrue="1" operator="equal">
      <formula>0</formula>
    </cfRule>
    <cfRule type="cellIs" dxfId="3356" priority="3358" stopIfTrue="1" operator="greaterThan">
      <formula>0.0000001</formula>
    </cfRule>
  </conditionalFormatting>
  <conditionalFormatting sqref="AI31:AM31">
    <cfRule type="cellIs" dxfId="3355" priority="3355" stopIfTrue="1" operator="equal">
      <formula>0</formula>
    </cfRule>
    <cfRule type="cellIs" dxfId="3354" priority="3356" stopIfTrue="1" operator="greaterThan">
      <formula>0.0000001</formula>
    </cfRule>
  </conditionalFormatting>
  <conditionalFormatting sqref="AI31:AM31">
    <cfRule type="cellIs" dxfId="3353" priority="3353" stopIfTrue="1" operator="equal">
      <formula>0</formula>
    </cfRule>
    <cfRule type="cellIs" dxfId="3352" priority="3354" stopIfTrue="1" operator="greaterThan">
      <formula>0.0000001</formula>
    </cfRule>
  </conditionalFormatting>
  <conditionalFormatting sqref="AI31:AM31">
    <cfRule type="cellIs" dxfId="3351" priority="3351" stopIfTrue="1" operator="equal">
      <formula>0</formula>
    </cfRule>
    <cfRule type="cellIs" dxfId="3350" priority="3352" stopIfTrue="1" operator="greaterThan">
      <formula>0.0000001</formula>
    </cfRule>
  </conditionalFormatting>
  <conditionalFormatting sqref="AI31:AM31">
    <cfRule type="cellIs" dxfId="3349" priority="3349" stopIfTrue="1" operator="equal">
      <formula>0</formula>
    </cfRule>
    <cfRule type="cellIs" dxfId="3348" priority="3350" stopIfTrue="1" operator="greaterThan">
      <formula>0.0000001</formula>
    </cfRule>
  </conditionalFormatting>
  <conditionalFormatting sqref="AI31:AM31">
    <cfRule type="cellIs" dxfId="3347" priority="3347" stopIfTrue="1" operator="equal">
      <formula>0</formula>
    </cfRule>
    <cfRule type="cellIs" dxfId="3346" priority="3348" stopIfTrue="1" operator="greaterThan">
      <formula>0.0000001</formula>
    </cfRule>
  </conditionalFormatting>
  <conditionalFormatting sqref="AI17:AM17">
    <cfRule type="cellIs" dxfId="3345" priority="3345" stopIfTrue="1" operator="equal">
      <formula>0</formula>
    </cfRule>
    <cfRule type="cellIs" dxfId="3344" priority="3346" stopIfTrue="1" operator="greaterThan">
      <formula>0.0000001</formula>
    </cfRule>
  </conditionalFormatting>
  <conditionalFormatting sqref="AI17:AM17">
    <cfRule type="cellIs" dxfId="3343" priority="3343" stopIfTrue="1" operator="equal">
      <formula>0</formula>
    </cfRule>
    <cfRule type="cellIs" dxfId="3342" priority="3344" stopIfTrue="1" operator="greaterThan">
      <formula>0.0000001</formula>
    </cfRule>
  </conditionalFormatting>
  <conditionalFormatting sqref="AI17:AM17">
    <cfRule type="cellIs" dxfId="3341" priority="3341" stopIfTrue="1" operator="equal">
      <formula>0</formula>
    </cfRule>
    <cfRule type="cellIs" dxfId="3340" priority="3342" stopIfTrue="1" operator="greaterThan">
      <formula>0.0000001</formula>
    </cfRule>
  </conditionalFormatting>
  <conditionalFormatting sqref="AI17:AM17">
    <cfRule type="cellIs" dxfId="3339" priority="3339" stopIfTrue="1" operator="equal">
      <formula>0</formula>
    </cfRule>
    <cfRule type="cellIs" dxfId="3338" priority="3340" stopIfTrue="1" operator="greaterThan">
      <formula>0.0000001</formula>
    </cfRule>
  </conditionalFormatting>
  <conditionalFormatting sqref="AI17:AM17">
    <cfRule type="cellIs" dxfId="3337" priority="3337" stopIfTrue="1" operator="equal">
      <formula>0</formula>
    </cfRule>
    <cfRule type="cellIs" dxfId="3336" priority="3338" stopIfTrue="1" operator="greaterThan">
      <formula>0.0000001</formula>
    </cfRule>
  </conditionalFormatting>
  <conditionalFormatting sqref="AI17:AM17">
    <cfRule type="cellIs" dxfId="3335" priority="3335" stopIfTrue="1" operator="equal">
      <formula>0</formula>
    </cfRule>
    <cfRule type="cellIs" dxfId="3334" priority="3336" stopIfTrue="1" operator="greaterThan">
      <formula>0.0000001</formula>
    </cfRule>
  </conditionalFormatting>
  <conditionalFormatting sqref="AI17:AM17">
    <cfRule type="cellIs" dxfId="3333" priority="3333" stopIfTrue="1" operator="equal">
      <formula>0</formula>
    </cfRule>
    <cfRule type="cellIs" dxfId="3332" priority="3334" stopIfTrue="1" operator="greaterThan">
      <formula>0.0000001</formula>
    </cfRule>
  </conditionalFormatting>
  <conditionalFormatting sqref="AI19:AM19">
    <cfRule type="cellIs" dxfId="3331" priority="3331" stopIfTrue="1" operator="equal">
      <formula>0</formula>
    </cfRule>
    <cfRule type="cellIs" dxfId="3330" priority="3332" stopIfTrue="1" operator="greaterThan">
      <formula>0.0000001</formula>
    </cfRule>
  </conditionalFormatting>
  <conditionalFormatting sqref="AI19:AM19">
    <cfRule type="cellIs" dxfId="3329" priority="3329" stopIfTrue="1" operator="equal">
      <formula>0</formula>
    </cfRule>
    <cfRule type="cellIs" dxfId="3328" priority="3330" stopIfTrue="1" operator="greaterThan">
      <formula>0.0000001</formula>
    </cfRule>
  </conditionalFormatting>
  <conditionalFormatting sqref="AI19:AM19">
    <cfRule type="cellIs" dxfId="3327" priority="3327" stopIfTrue="1" operator="equal">
      <formula>0</formula>
    </cfRule>
    <cfRule type="cellIs" dxfId="3326" priority="3328" stopIfTrue="1" operator="greaterThan">
      <formula>0.0000001</formula>
    </cfRule>
  </conditionalFormatting>
  <conditionalFormatting sqref="AI19:AM19">
    <cfRule type="cellIs" dxfId="3325" priority="3325" stopIfTrue="1" operator="equal">
      <formula>0</formula>
    </cfRule>
    <cfRule type="cellIs" dxfId="3324" priority="3326" stopIfTrue="1" operator="greaterThan">
      <formula>0.0000001</formula>
    </cfRule>
  </conditionalFormatting>
  <conditionalFormatting sqref="AI19:AM19">
    <cfRule type="cellIs" dxfId="3323" priority="3323" stopIfTrue="1" operator="equal">
      <formula>0</formula>
    </cfRule>
    <cfRule type="cellIs" dxfId="3322" priority="3324" stopIfTrue="1" operator="greaterThan">
      <formula>0.0000001</formula>
    </cfRule>
  </conditionalFormatting>
  <conditionalFormatting sqref="AI19:AM19">
    <cfRule type="cellIs" dxfId="3321" priority="3321" stopIfTrue="1" operator="equal">
      <formula>0</formula>
    </cfRule>
    <cfRule type="cellIs" dxfId="3320" priority="3322" stopIfTrue="1" operator="greaterThan">
      <formula>0.0000001</formula>
    </cfRule>
  </conditionalFormatting>
  <conditionalFormatting sqref="AI19:AM19">
    <cfRule type="cellIs" dxfId="3319" priority="3319" stopIfTrue="1" operator="equal">
      <formula>0</formula>
    </cfRule>
    <cfRule type="cellIs" dxfId="3318" priority="3320" stopIfTrue="1" operator="greaterThan">
      <formula>0.0000001</formula>
    </cfRule>
  </conditionalFormatting>
  <conditionalFormatting sqref="AI21:AM21">
    <cfRule type="cellIs" dxfId="3317" priority="3317" stopIfTrue="1" operator="equal">
      <formula>0</formula>
    </cfRule>
    <cfRule type="cellIs" dxfId="3316" priority="3318" stopIfTrue="1" operator="greaterThan">
      <formula>0.0000001</formula>
    </cfRule>
  </conditionalFormatting>
  <conditionalFormatting sqref="AI21:AM21">
    <cfRule type="cellIs" dxfId="3315" priority="3315" stopIfTrue="1" operator="equal">
      <formula>0</formula>
    </cfRule>
    <cfRule type="cellIs" dxfId="3314" priority="3316" stopIfTrue="1" operator="greaterThan">
      <formula>0.0000001</formula>
    </cfRule>
  </conditionalFormatting>
  <conditionalFormatting sqref="AI21:AM21">
    <cfRule type="cellIs" dxfId="3313" priority="3313" stopIfTrue="1" operator="equal">
      <formula>0</formula>
    </cfRule>
    <cfRule type="cellIs" dxfId="3312" priority="3314" stopIfTrue="1" operator="greaterThan">
      <formula>0.0000001</formula>
    </cfRule>
  </conditionalFormatting>
  <conditionalFormatting sqref="AI21:AM21">
    <cfRule type="cellIs" dxfId="3311" priority="3311" stopIfTrue="1" operator="equal">
      <formula>0</formula>
    </cfRule>
    <cfRule type="cellIs" dxfId="3310" priority="3312" stopIfTrue="1" operator="greaterThan">
      <formula>0.0000001</formula>
    </cfRule>
  </conditionalFormatting>
  <conditionalFormatting sqref="AI21:AM21">
    <cfRule type="cellIs" dxfId="3309" priority="3309" stopIfTrue="1" operator="equal">
      <formula>0</formula>
    </cfRule>
    <cfRule type="cellIs" dxfId="3308" priority="3310" stopIfTrue="1" operator="greaterThan">
      <formula>0.0000001</formula>
    </cfRule>
  </conditionalFormatting>
  <conditionalFormatting sqref="AI21:AM21">
    <cfRule type="cellIs" dxfId="3307" priority="3307" stopIfTrue="1" operator="equal">
      <formula>0</formula>
    </cfRule>
    <cfRule type="cellIs" dxfId="3306" priority="3308" stopIfTrue="1" operator="greaterThan">
      <formula>0.0000001</formula>
    </cfRule>
  </conditionalFormatting>
  <conditionalFormatting sqref="AI21:AM21">
    <cfRule type="cellIs" dxfId="3305" priority="3305" stopIfTrue="1" operator="equal">
      <formula>0</formula>
    </cfRule>
    <cfRule type="cellIs" dxfId="3304" priority="3306" stopIfTrue="1" operator="greaterThan">
      <formula>0.0000001</formula>
    </cfRule>
  </conditionalFormatting>
  <conditionalFormatting sqref="AI23:AM23">
    <cfRule type="cellIs" dxfId="3303" priority="3303" stopIfTrue="1" operator="equal">
      <formula>0</formula>
    </cfRule>
    <cfRule type="cellIs" dxfId="3302" priority="3304" stopIfTrue="1" operator="greaterThan">
      <formula>0.0000001</formula>
    </cfRule>
  </conditionalFormatting>
  <conditionalFormatting sqref="AI23:AM23">
    <cfRule type="cellIs" dxfId="3301" priority="3301" stopIfTrue="1" operator="equal">
      <formula>0</formula>
    </cfRule>
    <cfRule type="cellIs" dxfId="3300" priority="3302" stopIfTrue="1" operator="greaterThan">
      <formula>0.0000001</formula>
    </cfRule>
  </conditionalFormatting>
  <conditionalFormatting sqref="AI23:AM23">
    <cfRule type="cellIs" dxfId="3299" priority="3299" stopIfTrue="1" operator="equal">
      <formula>0</formula>
    </cfRule>
    <cfRule type="cellIs" dxfId="3298" priority="3300" stopIfTrue="1" operator="greaterThan">
      <formula>0.0000001</formula>
    </cfRule>
  </conditionalFormatting>
  <conditionalFormatting sqref="AI23:AM23">
    <cfRule type="cellIs" dxfId="3297" priority="3297" stopIfTrue="1" operator="equal">
      <formula>0</formula>
    </cfRule>
    <cfRule type="cellIs" dxfId="3296" priority="3298" stopIfTrue="1" operator="greaterThan">
      <formula>0.0000001</formula>
    </cfRule>
  </conditionalFormatting>
  <conditionalFormatting sqref="AI23:AM23">
    <cfRule type="cellIs" dxfId="3295" priority="3295" stopIfTrue="1" operator="equal">
      <formula>0</formula>
    </cfRule>
    <cfRule type="cellIs" dxfId="3294" priority="3296" stopIfTrue="1" operator="greaterThan">
      <formula>0.0000001</formula>
    </cfRule>
  </conditionalFormatting>
  <conditionalFormatting sqref="AI23:AM23">
    <cfRule type="cellIs" dxfId="3293" priority="3293" stopIfTrue="1" operator="equal">
      <formula>0</formula>
    </cfRule>
    <cfRule type="cellIs" dxfId="3292" priority="3294" stopIfTrue="1" operator="greaterThan">
      <formula>0.0000001</formula>
    </cfRule>
  </conditionalFormatting>
  <conditionalFormatting sqref="AI23:AM23">
    <cfRule type="cellIs" dxfId="3291" priority="3291" stopIfTrue="1" operator="equal">
      <formula>0</formula>
    </cfRule>
    <cfRule type="cellIs" dxfId="3290" priority="3292" stopIfTrue="1" operator="greaterThan">
      <formula>0.0000001</formula>
    </cfRule>
  </conditionalFormatting>
  <conditionalFormatting sqref="AI25:AM25">
    <cfRule type="cellIs" dxfId="3289" priority="3289" stopIfTrue="1" operator="equal">
      <formula>0</formula>
    </cfRule>
    <cfRule type="cellIs" dxfId="3288" priority="3290" stopIfTrue="1" operator="greaterThan">
      <formula>0.0000001</formula>
    </cfRule>
  </conditionalFormatting>
  <conditionalFormatting sqref="AI25:AM25">
    <cfRule type="cellIs" dxfId="3287" priority="3287" stopIfTrue="1" operator="equal">
      <formula>0</formula>
    </cfRule>
    <cfRule type="cellIs" dxfId="3286" priority="3288" stopIfTrue="1" operator="greaterThan">
      <formula>0.0000001</formula>
    </cfRule>
  </conditionalFormatting>
  <conditionalFormatting sqref="AI25:AM25">
    <cfRule type="cellIs" dxfId="3285" priority="3285" stopIfTrue="1" operator="equal">
      <formula>0</formula>
    </cfRule>
    <cfRule type="cellIs" dxfId="3284" priority="3286" stopIfTrue="1" operator="greaterThan">
      <formula>0.0000001</formula>
    </cfRule>
  </conditionalFormatting>
  <conditionalFormatting sqref="AI25:AM25">
    <cfRule type="cellIs" dxfId="3283" priority="3283" stopIfTrue="1" operator="equal">
      <formula>0</formula>
    </cfRule>
    <cfRule type="cellIs" dxfId="3282" priority="3284" stopIfTrue="1" operator="greaterThan">
      <formula>0.0000001</formula>
    </cfRule>
  </conditionalFormatting>
  <conditionalFormatting sqref="AI25:AM25">
    <cfRule type="cellIs" dxfId="3281" priority="3281" stopIfTrue="1" operator="equal">
      <formula>0</formula>
    </cfRule>
    <cfRule type="cellIs" dxfId="3280" priority="3282" stopIfTrue="1" operator="greaterThan">
      <formula>0.0000001</formula>
    </cfRule>
  </conditionalFormatting>
  <conditionalFormatting sqref="AI25:AM25">
    <cfRule type="cellIs" dxfId="3279" priority="3279" stopIfTrue="1" operator="equal">
      <formula>0</formula>
    </cfRule>
    <cfRule type="cellIs" dxfId="3278" priority="3280" stopIfTrue="1" operator="greaterThan">
      <formula>0.0000001</formula>
    </cfRule>
  </conditionalFormatting>
  <conditionalFormatting sqref="AI25:AM25">
    <cfRule type="cellIs" dxfId="3277" priority="3277" stopIfTrue="1" operator="equal">
      <formula>0</formula>
    </cfRule>
    <cfRule type="cellIs" dxfId="3276" priority="3278" stopIfTrue="1" operator="greaterThan">
      <formula>0.0000001</formula>
    </cfRule>
  </conditionalFormatting>
  <conditionalFormatting sqref="AI27:AM27">
    <cfRule type="cellIs" dxfId="3275" priority="3275" stopIfTrue="1" operator="equal">
      <formula>0</formula>
    </cfRule>
    <cfRule type="cellIs" dxfId="3274" priority="3276" stopIfTrue="1" operator="greaterThan">
      <formula>0.0000001</formula>
    </cfRule>
  </conditionalFormatting>
  <conditionalFormatting sqref="AI27:AM27">
    <cfRule type="cellIs" dxfId="3273" priority="3273" stopIfTrue="1" operator="equal">
      <formula>0</formula>
    </cfRule>
    <cfRule type="cellIs" dxfId="3272" priority="3274" stopIfTrue="1" operator="greaterThan">
      <formula>0.0000001</formula>
    </cfRule>
  </conditionalFormatting>
  <conditionalFormatting sqref="AI27:AM27">
    <cfRule type="cellIs" dxfId="3271" priority="3271" stopIfTrue="1" operator="equal">
      <formula>0</formula>
    </cfRule>
    <cfRule type="cellIs" dxfId="3270" priority="3272" stopIfTrue="1" operator="greaterThan">
      <formula>0.0000001</formula>
    </cfRule>
  </conditionalFormatting>
  <conditionalFormatting sqref="AI27:AM27">
    <cfRule type="cellIs" dxfId="3269" priority="3269" stopIfTrue="1" operator="equal">
      <formula>0</formula>
    </cfRule>
    <cfRule type="cellIs" dxfId="3268" priority="3270" stopIfTrue="1" operator="greaterThan">
      <formula>0.0000001</formula>
    </cfRule>
  </conditionalFormatting>
  <conditionalFormatting sqref="AI27:AM27">
    <cfRule type="cellIs" dxfId="3267" priority="3267" stopIfTrue="1" operator="equal">
      <formula>0</formula>
    </cfRule>
    <cfRule type="cellIs" dxfId="3266" priority="3268" stopIfTrue="1" operator="greaterThan">
      <formula>0.0000001</formula>
    </cfRule>
  </conditionalFormatting>
  <conditionalFormatting sqref="AI27:AM27">
    <cfRule type="cellIs" dxfId="3265" priority="3265" stopIfTrue="1" operator="equal">
      <formula>0</formula>
    </cfRule>
    <cfRule type="cellIs" dxfId="3264" priority="3266" stopIfTrue="1" operator="greaterThan">
      <formula>0.0000001</formula>
    </cfRule>
  </conditionalFormatting>
  <conditionalFormatting sqref="AI27:AM27">
    <cfRule type="cellIs" dxfId="3263" priority="3263" stopIfTrue="1" operator="equal">
      <formula>0</formula>
    </cfRule>
    <cfRule type="cellIs" dxfId="3262" priority="3264" stopIfTrue="1" operator="greaterThan">
      <formula>0.0000001</formula>
    </cfRule>
  </conditionalFormatting>
  <conditionalFormatting sqref="AI29:AM29">
    <cfRule type="cellIs" dxfId="3261" priority="3261" stopIfTrue="1" operator="equal">
      <formula>0</formula>
    </cfRule>
    <cfRule type="cellIs" dxfId="3260" priority="3262" stopIfTrue="1" operator="greaterThan">
      <formula>0.0000001</formula>
    </cfRule>
  </conditionalFormatting>
  <conditionalFormatting sqref="AI29:AM29">
    <cfRule type="cellIs" dxfId="3259" priority="3259" stopIfTrue="1" operator="equal">
      <formula>0</formula>
    </cfRule>
    <cfRule type="cellIs" dxfId="3258" priority="3260" stopIfTrue="1" operator="greaterThan">
      <formula>0.0000001</formula>
    </cfRule>
  </conditionalFormatting>
  <conditionalFormatting sqref="AI29:AM29">
    <cfRule type="cellIs" dxfId="3257" priority="3257" stopIfTrue="1" operator="equal">
      <formula>0</formula>
    </cfRule>
    <cfRule type="cellIs" dxfId="3256" priority="3258" stopIfTrue="1" operator="greaterThan">
      <formula>0.0000001</formula>
    </cfRule>
  </conditionalFormatting>
  <conditionalFormatting sqref="AI29:AM29">
    <cfRule type="cellIs" dxfId="3255" priority="3255" stopIfTrue="1" operator="equal">
      <formula>0</formula>
    </cfRule>
    <cfRule type="cellIs" dxfId="3254" priority="3256" stopIfTrue="1" operator="greaterThan">
      <formula>0.0000001</formula>
    </cfRule>
  </conditionalFormatting>
  <conditionalFormatting sqref="AI29:AM29">
    <cfRule type="cellIs" dxfId="3253" priority="3253" stopIfTrue="1" operator="equal">
      <formula>0</formula>
    </cfRule>
    <cfRule type="cellIs" dxfId="3252" priority="3254" stopIfTrue="1" operator="greaterThan">
      <formula>0.0000001</formula>
    </cfRule>
  </conditionalFormatting>
  <conditionalFormatting sqref="AI29:AM29">
    <cfRule type="cellIs" dxfId="3251" priority="3251" stopIfTrue="1" operator="equal">
      <formula>0</formula>
    </cfRule>
    <cfRule type="cellIs" dxfId="3250" priority="3252" stopIfTrue="1" operator="greaterThan">
      <formula>0.0000001</formula>
    </cfRule>
  </conditionalFormatting>
  <conditionalFormatting sqref="AI29:AM29">
    <cfRule type="cellIs" dxfId="3249" priority="3249" stopIfTrue="1" operator="equal">
      <formula>0</formula>
    </cfRule>
    <cfRule type="cellIs" dxfId="3248" priority="3250" stopIfTrue="1" operator="greaterThan">
      <formula>0.0000001</formula>
    </cfRule>
  </conditionalFormatting>
  <conditionalFormatting sqref="AI31:AM31">
    <cfRule type="cellIs" dxfId="3247" priority="3247" stopIfTrue="1" operator="equal">
      <formula>0</formula>
    </cfRule>
    <cfRule type="cellIs" dxfId="3246" priority="3248" stopIfTrue="1" operator="greaterThan">
      <formula>0.0000001</formula>
    </cfRule>
  </conditionalFormatting>
  <conditionalFormatting sqref="AI31:AM31">
    <cfRule type="cellIs" dxfId="3245" priority="3245" stopIfTrue="1" operator="equal">
      <formula>0</formula>
    </cfRule>
    <cfRule type="cellIs" dxfId="3244" priority="3246" stopIfTrue="1" operator="greaterThan">
      <formula>0.0000001</formula>
    </cfRule>
  </conditionalFormatting>
  <conditionalFormatting sqref="AI31:AM31">
    <cfRule type="cellIs" dxfId="3243" priority="3243" stopIfTrue="1" operator="equal">
      <formula>0</formula>
    </cfRule>
    <cfRule type="cellIs" dxfId="3242" priority="3244" stopIfTrue="1" operator="greaterThan">
      <formula>0.0000001</formula>
    </cfRule>
  </conditionalFormatting>
  <conditionalFormatting sqref="AI31:AM31">
    <cfRule type="cellIs" dxfId="3241" priority="3241" stopIfTrue="1" operator="equal">
      <formula>0</formula>
    </cfRule>
    <cfRule type="cellIs" dxfId="3240" priority="3242" stopIfTrue="1" operator="greaterThan">
      <formula>0.0000001</formula>
    </cfRule>
  </conditionalFormatting>
  <conditionalFormatting sqref="AI31:AM31">
    <cfRule type="cellIs" dxfId="3239" priority="3239" stopIfTrue="1" operator="equal">
      <formula>0</formula>
    </cfRule>
    <cfRule type="cellIs" dxfId="3238" priority="3240" stopIfTrue="1" operator="greaterThan">
      <formula>0.0000001</formula>
    </cfRule>
  </conditionalFormatting>
  <conditionalFormatting sqref="AI31:AM31">
    <cfRule type="cellIs" dxfId="3237" priority="3237" stopIfTrue="1" operator="equal">
      <formula>0</formula>
    </cfRule>
    <cfRule type="cellIs" dxfId="3236" priority="3238" stopIfTrue="1" operator="greaterThan">
      <formula>0.0000001</formula>
    </cfRule>
  </conditionalFormatting>
  <conditionalFormatting sqref="AI31:AM31">
    <cfRule type="cellIs" dxfId="3235" priority="3235" stopIfTrue="1" operator="equal">
      <formula>0</formula>
    </cfRule>
    <cfRule type="cellIs" dxfId="3234" priority="3236" stopIfTrue="1" operator="greaterThan">
      <formula>0.0000001</formula>
    </cfRule>
  </conditionalFormatting>
  <conditionalFormatting sqref="AI33:AM33">
    <cfRule type="cellIs" dxfId="3233" priority="3233" stopIfTrue="1" operator="equal">
      <formula>0</formula>
    </cfRule>
    <cfRule type="cellIs" dxfId="3232" priority="3234" stopIfTrue="1" operator="greaterThan">
      <formula>0.0000001</formula>
    </cfRule>
  </conditionalFormatting>
  <conditionalFormatting sqref="AI33:AM33">
    <cfRule type="cellIs" dxfId="3231" priority="3231" stopIfTrue="1" operator="equal">
      <formula>0</formula>
    </cfRule>
    <cfRule type="cellIs" dxfId="3230" priority="3232" stopIfTrue="1" operator="greaterThan">
      <formula>0.0000001</formula>
    </cfRule>
  </conditionalFormatting>
  <conditionalFormatting sqref="AI33:AM33">
    <cfRule type="cellIs" dxfId="3229" priority="3229" stopIfTrue="1" operator="equal">
      <formula>0</formula>
    </cfRule>
    <cfRule type="cellIs" dxfId="3228" priority="3230" stopIfTrue="1" operator="greaterThan">
      <formula>0.0000001</formula>
    </cfRule>
  </conditionalFormatting>
  <conditionalFormatting sqref="AI33:AM33">
    <cfRule type="cellIs" dxfId="3227" priority="3227" stopIfTrue="1" operator="equal">
      <formula>0</formula>
    </cfRule>
    <cfRule type="cellIs" dxfId="3226" priority="3228" stopIfTrue="1" operator="greaterThan">
      <formula>0.0000001</formula>
    </cfRule>
  </conditionalFormatting>
  <conditionalFormatting sqref="AI33:AM33">
    <cfRule type="cellIs" dxfId="3225" priority="3225" stopIfTrue="1" operator="equal">
      <formula>0</formula>
    </cfRule>
    <cfRule type="cellIs" dxfId="3224" priority="3226" stopIfTrue="1" operator="greaterThan">
      <formula>0.0000001</formula>
    </cfRule>
  </conditionalFormatting>
  <conditionalFormatting sqref="AI33:AM33">
    <cfRule type="cellIs" dxfId="3223" priority="3223" stopIfTrue="1" operator="equal">
      <formula>0</formula>
    </cfRule>
    <cfRule type="cellIs" dxfId="3222" priority="3224" stopIfTrue="1" operator="greaterThan">
      <formula>0.0000001</formula>
    </cfRule>
  </conditionalFormatting>
  <conditionalFormatting sqref="AI33:AM33">
    <cfRule type="cellIs" dxfId="3221" priority="3221" stopIfTrue="1" operator="equal">
      <formula>0</formula>
    </cfRule>
    <cfRule type="cellIs" dxfId="3220" priority="3222" stopIfTrue="1" operator="greaterThan">
      <formula>0.0000001</formula>
    </cfRule>
  </conditionalFormatting>
  <conditionalFormatting sqref="AI35:AM35">
    <cfRule type="cellIs" dxfId="3219" priority="3219" stopIfTrue="1" operator="equal">
      <formula>0</formula>
    </cfRule>
    <cfRule type="cellIs" dxfId="3218" priority="3220" stopIfTrue="1" operator="greaterThan">
      <formula>0.0000001</formula>
    </cfRule>
  </conditionalFormatting>
  <conditionalFormatting sqref="AI35:AM35">
    <cfRule type="cellIs" dxfId="3217" priority="3217" stopIfTrue="1" operator="equal">
      <formula>0</formula>
    </cfRule>
    <cfRule type="cellIs" dxfId="3216" priority="3218" stopIfTrue="1" operator="greaterThan">
      <formula>0.0000001</formula>
    </cfRule>
  </conditionalFormatting>
  <conditionalFormatting sqref="AI35:AM35">
    <cfRule type="cellIs" dxfId="3215" priority="3215" stopIfTrue="1" operator="equal">
      <formula>0</formula>
    </cfRule>
    <cfRule type="cellIs" dxfId="3214" priority="3216" stopIfTrue="1" operator="greaterThan">
      <formula>0.0000001</formula>
    </cfRule>
  </conditionalFormatting>
  <conditionalFormatting sqref="AI35:AM35">
    <cfRule type="cellIs" dxfId="3213" priority="3213" stopIfTrue="1" operator="equal">
      <formula>0</formula>
    </cfRule>
    <cfRule type="cellIs" dxfId="3212" priority="3214" stopIfTrue="1" operator="greaterThan">
      <formula>0.0000001</formula>
    </cfRule>
  </conditionalFormatting>
  <conditionalFormatting sqref="AI35:AM35">
    <cfRule type="cellIs" dxfId="3211" priority="3211" stopIfTrue="1" operator="equal">
      <formula>0</formula>
    </cfRule>
    <cfRule type="cellIs" dxfId="3210" priority="3212" stopIfTrue="1" operator="greaterThan">
      <formula>0.0000001</formula>
    </cfRule>
  </conditionalFormatting>
  <conditionalFormatting sqref="AI35:AM35">
    <cfRule type="cellIs" dxfId="3209" priority="3209" stopIfTrue="1" operator="equal">
      <formula>0</formula>
    </cfRule>
    <cfRule type="cellIs" dxfId="3208" priority="3210" stopIfTrue="1" operator="greaterThan">
      <formula>0.0000001</formula>
    </cfRule>
  </conditionalFormatting>
  <conditionalFormatting sqref="AI35:AM35">
    <cfRule type="cellIs" dxfId="3207" priority="3207" stopIfTrue="1" operator="equal">
      <formula>0</formula>
    </cfRule>
    <cfRule type="cellIs" dxfId="3206" priority="3208" stopIfTrue="1" operator="greaterThan">
      <formula>0.0000001</formula>
    </cfRule>
  </conditionalFormatting>
  <conditionalFormatting sqref="AI37:AM37">
    <cfRule type="cellIs" dxfId="3205" priority="3205" stopIfTrue="1" operator="equal">
      <formula>0</formula>
    </cfRule>
    <cfRule type="cellIs" dxfId="3204" priority="3206" stopIfTrue="1" operator="greaterThan">
      <formula>0.0000001</formula>
    </cfRule>
  </conditionalFormatting>
  <conditionalFormatting sqref="AI37:AM37">
    <cfRule type="cellIs" dxfId="3203" priority="3203" stopIfTrue="1" operator="equal">
      <formula>0</formula>
    </cfRule>
    <cfRule type="cellIs" dxfId="3202" priority="3204" stopIfTrue="1" operator="greaterThan">
      <formula>0.0000001</formula>
    </cfRule>
  </conditionalFormatting>
  <conditionalFormatting sqref="AI37:AM37">
    <cfRule type="cellIs" dxfId="3201" priority="3201" stopIfTrue="1" operator="equal">
      <formula>0</formula>
    </cfRule>
    <cfRule type="cellIs" dxfId="3200" priority="3202" stopIfTrue="1" operator="greaterThan">
      <formula>0.0000001</formula>
    </cfRule>
  </conditionalFormatting>
  <conditionalFormatting sqref="AI37:AM37">
    <cfRule type="cellIs" dxfId="3199" priority="3199" stopIfTrue="1" operator="equal">
      <formula>0</formula>
    </cfRule>
    <cfRule type="cellIs" dxfId="3198" priority="3200" stopIfTrue="1" operator="greaterThan">
      <formula>0.0000001</formula>
    </cfRule>
  </conditionalFormatting>
  <conditionalFormatting sqref="AI37:AM37">
    <cfRule type="cellIs" dxfId="3197" priority="3197" stopIfTrue="1" operator="equal">
      <formula>0</formula>
    </cfRule>
    <cfRule type="cellIs" dxfId="3196" priority="3198" stopIfTrue="1" operator="greaterThan">
      <formula>0.0000001</formula>
    </cfRule>
  </conditionalFormatting>
  <conditionalFormatting sqref="AI37:AM37">
    <cfRule type="cellIs" dxfId="3195" priority="3195" stopIfTrue="1" operator="equal">
      <formula>0</formula>
    </cfRule>
    <cfRule type="cellIs" dxfId="3194" priority="3196" stopIfTrue="1" operator="greaterThan">
      <formula>0.0000001</formula>
    </cfRule>
  </conditionalFormatting>
  <conditionalFormatting sqref="AI37:AM37">
    <cfRule type="cellIs" dxfId="3193" priority="3193" stopIfTrue="1" operator="equal">
      <formula>0</formula>
    </cfRule>
    <cfRule type="cellIs" dxfId="3192" priority="3194" stopIfTrue="1" operator="greaterThan">
      <formula>0.0000001</formula>
    </cfRule>
  </conditionalFormatting>
  <conditionalFormatting sqref="AI39:AM39">
    <cfRule type="cellIs" dxfId="3191" priority="3191" stopIfTrue="1" operator="equal">
      <formula>0</formula>
    </cfRule>
    <cfRule type="cellIs" dxfId="3190" priority="3192" stopIfTrue="1" operator="greaterThan">
      <formula>0.0000001</formula>
    </cfRule>
  </conditionalFormatting>
  <conditionalFormatting sqref="AI39:AM39">
    <cfRule type="cellIs" dxfId="3189" priority="3189" stopIfTrue="1" operator="equal">
      <formula>0</formula>
    </cfRule>
    <cfRule type="cellIs" dxfId="3188" priority="3190" stopIfTrue="1" operator="greaterThan">
      <formula>0.0000001</formula>
    </cfRule>
  </conditionalFormatting>
  <conditionalFormatting sqref="AI39:AM39">
    <cfRule type="cellIs" dxfId="3187" priority="3187" stopIfTrue="1" operator="equal">
      <formula>0</formula>
    </cfRule>
    <cfRule type="cellIs" dxfId="3186" priority="3188" stopIfTrue="1" operator="greaterThan">
      <formula>0.0000001</formula>
    </cfRule>
  </conditionalFormatting>
  <conditionalFormatting sqref="AI39:AM39">
    <cfRule type="cellIs" dxfId="3185" priority="3185" stopIfTrue="1" operator="equal">
      <formula>0</formula>
    </cfRule>
    <cfRule type="cellIs" dxfId="3184" priority="3186" stopIfTrue="1" operator="greaterThan">
      <formula>0.0000001</formula>
    </cfRule>
  </conditionalFormatting>
  <conditionalFormatting sqref="AI39:AM39">
    <cfRule type="cellIs" dxfId="3183" priority="3183" stopIfTrue="1" operator="equal">
      <formula>0</formula>
    </cfRule>
    <cfRule type="cellIs" dxfId="3182" priority="3184" stopIfTrue="1" operator="greaterThan">
      <formula>0.0000001</formula>
    </cfRule>
  </conditionalFormatting>
  <conditionalFormatting sqref="AI39:AM39">
    <cfRule type="cellIs" dxfId="3181" priority="3181" stopIfTrue="1" operator="equal">
      <formula>0</formula>
    </cfRule>
    <cfRule type="cellIs" dxfId="3180" priority="3182" stopIfTrue="1" operator="greaterThan">
      <formula>0.0000001</formula>
    </cfRule>
  </conditionalFormatting>
  <conditionalFormatting sqref="AI39:AM39">
    <cfRule type="cellIs" dxfId="3179" priority="3179" stopIfTrue="1" operator="equal">
      <formula>0</formula>
    </cfRule>
    <cfRule type="cellIs" dxfId="3178" priority="3180" stopIfTrue="1" operator="greaterThan">
      <formula>0.0000001</formula>
    </cfRule>
  </conditionalFormatting>
  <conditionalFormatting sqref="AI41:AM41">
    <cfRule type="cellIs" dxfId="3177" priority="3177" stopIfTrue="1" operator="equal">
      <formula>0</formula>
    </cfRule>
    <cfRule type="cellIs" dxfId="3176" priority="3178" stopIfTrue="1" operator="greaterThan">
      <formula>0.0000001</formula>
    </cfRule>
  </conditionalFormatting>
  <conditionalFormatting sqref="AI41:AM41">
    <cfRule type="cellIs" dxfId="3175" priority="3175" stopIfTrue="1" operator="equal">
      <formula>0</formula>
    </cfRule>
    <cfRule type="cellIs" dxfId="3174" priority="3176" stopIfTrue="1" operator="greaterThan">
      <formula>0.0000001</formula>
    </cfRule>
  </conditionalFormatting>
  <conditionalFormatting sqref="AI41:AM41">
    <cfRule type="cellIs" dxfId="3173" priority="3173" stopIfTrue="1" operator="equal">
      <formula>0</formula>
    </cfRule>
    <cfRule type="cellIs" dxfId="3172" priority="3174" stopIfTrue="1" operator="greaterThan">
      <formula>0.0000001</formula>
    </cfRule>
  </conditionalFormatting>
  <conditionalFormatting sqref="AI41:AM41">
    <cfRule type="cellIs" dxfId="3171" priority="3171" stopIfTrue="1" operator="equal">
      <formula>0</formula>
    </cfRule>
    <cfRule type="cellIs" dxfId="3170" priority="3172" stopIfTrue="1" operator="greaterThan">
      <formula>0.0000001</formula>
    </cfRule>
  </conditionalFormatting>
  <conditionalFormatting sqref="AI41:AM41">
    <cfRule type="cellIs" dxfId="3169" priority="3169" stopIfTrue="1" operator="equal">
      <formula>0</formula>
    </cfRule>
    <cfRule type="cellIs" dxfId="3168" priority="3170" stopIfTrue="1" operator="greaterThan">
      <formula>0.0000001</formula>
    </cfRule>
  </conditionalFormatting>
  <conditionalFormatting sqref="AI41:AM41">
    <cfRule type="cellIs" dxfId="3167" priority="3167" stopIfTrue="1" operator="equal">
      <formula>0</formula>
    </cfRule>
    <cfRule type="cellIs" dxfId="3166" priority="3168" stopIfTrue="1" operator="greaterThan">
      <formula>0.0000001</formula>
    </cfRule>
  </conditionalFormatting>
  <conditionalFormatting sqref="AI41:AM41">
    <cfRule type="cellIs" dxfId="3165" priority="3165" stopIfTrue="1" operator="equal">
      <formula>0</formula>
    </cfRule>
    <cfRule type="cellIs" dxfId="3164" priority="3166" stopIfTrue="1" operator="greaterThan">
      <formula>0.0000001</formula>
    </cfRule>
  </conditionalFormatting>
  <conditionalFormatting sqref="AI43:AM43">
    <cfRule type="cellIs" dxfId="3163" priority="3163" stopIfTrue="1" operator="equal">
      <formula>0</formula>
    </cfRule>
    <cfRule type="cellIs" dxfId="3162" priority="3164" stopIfTrue="1" operator="greaterThan">
      <formula>0.0000001</formula>
    </cfRule>
  </conditionalFormatting>
  <conditionalFormatting sqref="AI43:AM43">
    <cfRule type="cellIs" dxfId="3161" priority="3161" stopIfTrue="1" operator="equal">
      <formula>0</formula>
    </cfRule>
    <cfRule type="cellIs" dxfId="3160" priority="3162" stopIfTrue="1" operator="greaterThan">
      <formula>0.0000001</formula>
    </cfRule>
  </conditionalFormatting>
  <conditionalFormatting sqref="AI43:AM43">
    <cfRule type="cellIs" dxfId="3159" priority="3159" stopIfTrue="1" operator="equal">
      <formula>0</formula>
    </cfRule>
    <cfRule type="cellIs" dxfId="3158" priority="3160" stopIfTrue="1" operator="greaterThan">
      <formula>0.0000001</formula>
    </cfRule>
  </conditionalFormatting>
  <conditionalFormatting sqref="AI43:AM43">
    <cfRule type="cellIs" dxfId="3157" priority="3157" stopIfTrue="1" operator="equal">
      <formula>0</formula>
    </cfRule>
    <cfRule type="cellIs" dxfId="3156" priority="3158" stopIfTrue="1" operator="greaterThan">
      <formula>0.0000001</formula>
    </cfRule>
  </conditionalFormatting>
  <conditionalFormatting sqref="AI43:AM43">
    <cfRule type="cellIs" dxfId="3155" priority="3155" stopIfTrue="1" operator="equal">
      <formula>0</formula>
    </cfRule>
    <cfRule type="cellIs" dxfId="3154" priority="3156" stopIfTrue="1" operator="greaterThan">
      <formula>0.0000001</formula>
    </cfRule>
  </conditionalFormatting>
  <conditionalFormatting sqref="AI43:AM43">
    <cfRule type="cellIs" dxfId="3153" priority="3153" stopIfTrue="1" operator="equal">
      <formula>0</formula>
    </cfRule>
    <cfRule type="cellIs" dxfId="3152" priority="3154" stopIfTrue="1" operator="greaterThan">
      <formula>0.0000001</formula>
    </cfRule>
  </conditionalFormatting>
  <conditionalFormatting sqref="AI43:AM43">
    <cfRule type="cellIs" dxfId="3151" priority="3151" stopIfTrue="1" operator="equal">
      <formula>0</formula>
    </cfRule>
    <cfRule type="cellIs" dxfId="3150" priority="3152" stopIfTrue="1" operator="greaterThan">
      <formula>0.0000001</formula>
    </cfRule>
  </conditionalFormatting>
  <conditionalFormatting sqref="AI45:AM45">
    <cfRule type="cellIs" dxfId="3149" priority="3149" stopIfTrue="1" operator="equal">
      <formula>0</formula>
    </cfRule>
    <cfRule type="cellIs" dxfId="3148" priority="3150" stopIfTrue="1" operator="greaterThan">
      <formula>0.0000001</formula>
    </cfRule>
  </conditionalFormatting>
  <conditionalFormatting sqref="AI45:AM45">
    <cfRule type="cellIs" dxfId="3147" priority="3147" stopIfTrue="1" operator="equal">
      <formula>0</formula>
    </cfRule>
    <cfRule type="cellIs" dxfId="3146" priority="3148" stopIfTrue="1" operator="greaterThan">
      <formula>0.0000001</formula>
    </cfRule>
  </conditionalFormatting>
  <conditionalFormatting sqref="AI45:AM45">
    <cfRule type="cellIs" dxfId="3145" priority="3145" stopIfTrue="1" operator="equal">
      <formula>0</formula>
    </cfRule>
    <cfRule type="cellIs" dxfId="3144" priority="3146" stopIfTrue="1" operator="greaterThan">
      <formula>0.0000001</formula>
    </cfRule>
  </conditionalFormatting>
  <conditionalFormatting sqref="AI45:AM45">
    <cfRule type="cellIs" dxfId="3143" priority="3143" stopIfTrue="1" operator="equal">
      <formula>0</formula>
    </cfRule>
    <cfRule type="cellIs" dxfId="3142" priority="3144" stopIfTrue="1" operator="greaterThan">
      <formula>0.0000001</formula>
    </cfRule>
  </conditionalFormatting>
  <conditionalFormatting sqref="AI45:AM45">
    <cfRule type="cellIs" dxfId="3141" priority="3141" stopIfTrue="1" operator="equal">
      <formula>0</formula>
    </cfRule>
    <cfRule type="cellIs" dxfId="3140" priority="3142" stopIfTrue="1" operator="greaterThan">
      <formula>0.0000001</formula>
    </cfRule>
  </conditionalFormatting>
  <conditionalFormatting sqref="AI45:AM45">
    <cfRule type="cellIs" dxfId="3139" priority="3139" stopIfTrue="1" operator="equal">
      <formula>0</formula>
    </cfRule>
    <cfRule type="cellIs" dxfId="3138" priority="3140" stopIfTrue="1" operator="greaterThan">
      <formula>0.0000001</formula>
    </cfRule>
  </conditionalFormatting>
  <conditionalFormatting sqref="AI45:AM45">
    <cfRule type="cellIs" dxfId="3137" priority="3137" stopIfTrue="1" operator="equal">
      <formula>0</formula>
    </cfRule>
    <cfRule type="cellIs" dxfId="3136" priority="3138" stopIfTrue="1" operator="greaterThan">
      <formula>0.0000001</formula>
    </cfRule>
  </conditionalFormatting>
  <conditionalFormatting sqref="AI33:AM33">
    <cfRule type="cellIs" dxfId="3135" priority="3135" stopIfTrue="1" operator="equal">
      <formula>0</formula>
    </cfRule>
    <cfRule type="cellIs" dxfId="3134" priority="3136" stopIfTrue="1" operator="greaterThan">
      <formula>0.0000001</formula>
    </cfRule>
  </conditionalFormatting>
  <conditionalFormatting sqref="AI33:AM33">
    <cfRule type="cellIs" dxfId="3133" priority="3133" stopIfTrue="1" operator="equal">
      <formula>0</formula>
    </cfRule>
    <cfRule type="cellIs" dxfId="3132" priority="3134" stopIfTrue="1" operator="greaterThan">
      <formula>0.0000001</formula>
    </cfRule>
  </conditionalFormatting>
  <conditionalFormatting sqref="AI33:AM33">
    <cfRule type="cellIs" dxfId="3131" priority="3131" stopIfTrue="1" operator="equal">
      <formula>0</formula>
    </cfRule>
    <cfRule type="cellIs" dxfId="3130" priority="3132" stopIfTrue="1" operator="greaterThan">
      <formula>0.0000001</formula>
    </cfRule>
  </conditionalFormatting>
  <conditionalFormatting sqref="AI33:AM33">
    <cfRule type="cellIs" dxfId="3129" priority="3129" stopIfTrue="1" operator="equal">
      <formula>0</formula>
    </cfRule>
    <cfRule type="cellIs" dxfId="3128" priority="3130" stopIfTrue="1" operator="greaterThan">
      <formula>0.0000001</formula>
    </cfRule>
  </conditionalFormatting>
  <conditionalFormatting sqref="AI33:AM33">
    <cfRule type="cellIs" dxfId="3127" priority="3127" stopIfTrue="1" operator="equal">
      <formula>0</formula>
    </cfRule>
    <cfRule type="cellIs" dxfId="3126" priority="3128" stopIfTrue="1" operator="greaterThan">
      <formula>0.0000001</formula>
    </cfRule>
  </conditionalFormatting>
  <conditionalFormatting sqref="AI33:AM33">
    <cfRule type="cellIs" dxfId="3125" priority="3125" stopIfTrue="1" operator="equal">
      <formula>0</formula>
    </cfRule>
    <cfRule type="cellIs" dxfId="3124" priority="3126" stopIfTrue="1" operator="greaterThan">
      <formula>0.0000001</formula>
    </cfRule>
  </conditionalFormatting>
  <conditionalFormatting sqref="AI33:AM33">
    <cfRule type="cellIs" dxfId="3123" priority="3123" stopIfTrue="1" operator="equal">
      <formula>0</formula>
    </cfRule>
    <cfRule type="cellIs" dxfId="3122" priority="3124" stopIfTrue="1" operator="greaterThan">
      <formula>0.0000001</formula>
    </cfRule>
  </conditionalFormatting>
  <conditionalFormatting sqref="AI33:AM33">
    <cfRule type="cellIs" dxfId="3121" priority="3121" stopIfTrue="1" operator="equal">
      <formula>0</formula>
    </cfRule>
    <cfRule type="cellIs" dxfId="3120" priority="3122" stopIfTrue="1" operator="greaterThan">
      <formula>0.0000001</formula>
    </cfRule>
  </conditionalFormatting>
  <conditionalFormatting sqref="AI33:AM33">
    <cfRule type="cellIs" dxfId="3119" priority="3119" stopIfTrue="1" operator="equal">
      <formula>0</formula>
    </cfRule>
    <cfRule type="cellIs" dxfId="3118" priority="3120" stopIfTrue="1" operator="greaterThan">
      <formula>0.0000001</formula>
    </cfRule>
  </conditionalFormatting>
  <conditionalFormatting sqref="AI33:AM33">
    <cfRule type="cellIs" dxfId="3117" priority="3117" stopIfTrue="1" operator="equal">
      <formula>0</formula>
    </cfRule>
    <cfRule type="cellIs" dxfId="3116" priority="3118" stopIfTrue="1" operator="greaterThan">
      <formula>0.0000001</formula>
    </cfRule>
  </conditionalFormatting>
  <conditionalFormatting sqref="AI33:AM33">
    <cfRule type="cellIs" dxfId="3115" priority="3115" stopIfTrue="1" operator="equal">
      <formula>0</formula>
    </cfRule>
    <cfRule type="cellIs" dxfId="3114" priority="3116" stopIfTrue="1" operator="greaterThan">
      <formula>0.0000001</formula>
    </cfRule>
  </conditionalFormatting>
  <conditionalFormatting sqref="AI33:AM33">
    <cfRule type="cellIs" dxfId="3113" priority="3113" stopIfTrue="1" operator="equal">
      <formula>0</formula>
    </cfRule>
    <cfRule type="cellIs" dxfId="3112" priority="3114" stopIfTrue="1" operator="greaterThan">
      <formula>0.0000001</formula>
    </cfRule>
  </conditionalFormatting>
  <conditionalFormatting sqref="AI33:AM33">
    <cfRule type="cellIs" dxfId="3111" priority="3111" stopIfTrue="1" operator="equal">
      <formula>0</formula>
    </cfRule>
    <cfRule type="cellIs" dxfId="3110" priority="3112" stopIfTrue="1" operator="greaterThan">
      <formula>0.0000001</formula>
    </cfRule>
  </conditionalFormatting>
  <conditionalFormatting sqref="AI33:AM33">
    <cfRule type="cellIs" dxfId="3109" priority="3109" stopIfTrue="1" operator="equal">
      <formula>0</formula>
    </cfRule>
    <cfRule type="cellIs" dxfId="3108" priority="3110" stopIfTrue="1" operator="greaterThan">
      <formula>0.0000001</formula>
    </cfRule>
  </conditionalFormatting>
  <conditionalFormatting sqref="AI35:AM35">
    <cfRule type="cellIs" dxfId="3107" priority="3107" stopIfTrue="1" operator="equal">
      <formula>0</formula>
    </cfRule>
    <cfRule type="cellIs" dxfId="3106" priority="3108" stopIfTrue="1" operator="greaterThan">
      <formula>0.0000001</formula>
    </cfRule>
  </conditionalFormatting>
  <conditionalFormatting sqref="AI35:AM35">
    <cfRule type="cellIs" dxfId="3105" priority="3105" stopIfTrue="1" operator="equal">
      <formula>0</formula>
    </cfRule>
    <cfRule type="cellIs" dxfId="3104" priority="3106" stopIfTrue="1" operator="greaterThan">
      <formula>0.0000001</formula>
    </cfRule>
  </conditionalFormatting>
  <conditionalFormatting sqref="AI35:AM35">
    <cfRule type="cellIs" dxfId="3103" priority="3103" stopIfTrue="1" operator="equal">
      <formula>0</formula>
    </cfRule>
    <cfRule type="cellIs" dxfId="3102" priority="3104" stopIfTrue="1" operator="greaterThan">
      <formula>0.0000001</formula>
    </cfRule>
  </conditionalFormatting>
  <conditionalFormatting sqref="AI35:AM35">
    <cfRule type="cellIs" dxfId="3101" priority="3101" stopIfTrue="1" operator="equal">
      <formula>0</formula>
    </cfRule>
    <cfRule type="cellIs" dxfId="3100" priority="3102" stopIfTrue="1" operator="greaterThan">
      <formula>0.0000001</formula>
    </cfRule>
  </conditionalFormatting>
  <conditionalFormatting sqref="AI35:AM35">
    <cfRule type="cellIs" dxfId="3099" priority="3099" stopIfTrue="1" operator="equal">
      <formula>0</formula>
    </cfRule>
    <cfRule type="cellIs" dxfId="3098" priority="3100" stopIfTrue="1" operator="greaterThan">
      <formula>0.0000001</formula>
    </cfRule>
  </conditionalFormatting>
  <conditionalFormatting sqref="AI35:AM35">
    <cfRule type="cellIs" dxfId="3097" priority="3097" stopIfTrue="1" operator="equal">
      <formula>0</formula>
    </cfRule>
    <cfRule type="cellIs" dxfId="3096" priority="3098" stopIfTrue="1" operator="greaterThan">
      <formula>0.0000001</formula>
    </cfRule>
  </conditionalFormatting>
  <conditionalFormatting sqref="AI35:AM35">
    <cfRule type="cellIs" dxfId="3095" priority="3095" stopIfTrue="1" operator="equal">
      <formula>0</formula>
    </cfRule>
    <cfRule type="cellIs" dxfId="3094" priority="3096" stopIfTrue="1" operator="greaterThan">
      <formula>0.0000001</formula>
    </cfRule>
  </conditionalFormatting>
  <conditionalFormatting sqref="AI35:AM35">
    <cfRule type="cellIs" dxfId="3093" priority="3093" stopIfTrue="1" operator="equal">
      <formula>0</formula>
    </cfRule>
    <cfRule type="cellIs" dxfId="3092" priority="3094" stopIfTrue="1" operator="greaterThan">
      <formula>0.0000001</formula>
    </cfRule>
  </conditionalFormatting>
  <conditionalFormatting sqref="AI35:AM35">
    <cfRule type="cellIs" dxfId="3091" priority="3091" stopIfTrue="1" operator="equal">
      <formula>0</formula>
    </cfRule>
    <cfRule type="cellIs" dxfId="3090" priority="3092" stopIfTrue="1" operator="greaterThan">
      <formula>0.0000001</formula>
    </cfRule>
  </conditionalFormatting>
  <conditionalFormatting sqref="AI35:AM35">
    <cfRule type="cellIs" dxfId="3089" priority="3089" stopIfTrue="1" operator="equal">
      <formula>0</formula>
    </cfRule>
    <cfRule type="cellIs" dxfId="3088" priority="3090" stopIfTrue="1" operator="greaterThan">
      <formula>0.0000001</formula>
    </cfRule>
  </conditionalFormatting>
  <conditionalFormatting sqref="AI35:AM35">
    <cfRule type="cellIs" dxfId="3087" priority="3087" stopIfTrue="1" operator="equal">
      <formula>0</formula>
    </cfRule>
    <cfRule type="cellIs" dxfId="3086" priority="3088" stopIfTrue="1" operator="greaterThan">
      <formula>0.0000001</formula>
    </cfRule>
  </conditionalFormatting>
  <conditionalFormatting sqref="AI35:AM35">
    <cfRule type="cellIs" dxfId="3085" priority="3085" stopIfTrue="1" operator="equal">
      <formula>0</formula>
    </cfRule>
    <cfRule type="cellIs" dxfId="3084" priority="3086" stopIfTrue="1" operator="greaterThan">
      <formula>0.0000001</formula>
    </cfRule>
  </conditionalFormatting>
  <conditionalFormatting sqref="AI35:AM35">
    <cfRule type="cellIs" dxfId="3083" priority="3083" stopIfTrue="1" operator="equal">
      <formula>0</formula>
    </cfRule>
    <cfRule type="cellIs" dxfId="3082" priority="3084" stopIfTrue="1" operator="greaterThan">
      <formula>0.0000001</formula>
    </cfRule>
  </conditionalFormatting>
  <conditionalFormatting sqref="AI35:AM35">
    <cfRule type="cellIs" dxfId="3081" priority="3081" stopIfTrue="1" operator="equal">
      <formula>0</formula>
    </cfRule>
    <cfRule type="cellIs" dxfId="3080" priority="3082" stopIfTrue="1" operator="greaterThan">
      <formula>0.0000001</formula>
    </cfRule>
  </conditionalFormatting>
  <conditionalFormatting sqref="AN31:AR31">
    <cfRule type="cellIs" dxfId="3079" priority="3079" stopIfTrue="1" operator="equal">
      <formula>0</formula>
    </cfRule>
    <cfRule type="cellIs" dxfId="3078" priority="3080" stopIfTrue="1" operator="greaterThan">
      <formula>0.0000001</formula>
    </cfRule>
  </conditionalFormatting>
  <conditionalFormatting sqref="AN31:AR31">
    <cfRule type="cellIs" dxfId="3077" priority="3077" stopIfTrue="1" operator="equal">
      <formula>0</formula>
    </cfRule>
    <cfRule type="cellIs" dxfId="3076" priority="3078" stopIfTrue="1" operator="greaterThan">
      <formula>0.0000001</formula>
    </cfRule>
  </conditionalFormatting>
  <conditionalFormatting sqref="AN31:AR31">
    <cfRule type="cellIs" dxfId="3075" priority="3075" stopIfTrue="1" operator="equal">
      <formula>0</formula>
    </cfRule>
    <cfRule type="cellIs" dxfId="3074" priority="3076" stopIfTrue="1" operator="greaterThan">
      <formula>0.0000001</formula>
    </cfRule>
  </conditionalFormatting>
  <conditionalFormatting sqref="AN31:AR31">
    <cfRule type="cellIs" dxfId="3073" priority="3073" stopIfTrue="1" operator="equal">
      <formula>0</formula>
    </cfRule>
    <cfRule type="cellIs" dxfId="3072" priority="3074" stopIfTrue="1" operator="greaterThan">
      <formula>0.0000001</formula>
    </cfRule>
  </conditionalFormatting>
  <conditionalFormatting sqref="AN31:AR31">
    <cfRule type="cellIs" dxfId="3071" priority="3071" stopIfTrue="1" operator="equal">
      <formula>0</formula>
    </cfRule>
    <cfRule type="cellIs" dxfId="3070" priority="3072" stopIfTrue="1" operator="greaterThan">
      <formula>0.0000001</formula>
    </cfRule>
  </conditionalFormatting>
  <conditionalFormatting sqref="AN31:AR31">
    <cfRule type="cellIs" dxfId="3069" priority="3069" stopIfTrue="1" operator="equal">
      <formula>0</formula>
    </cfRule>
    <cfRule type="cellIs" dxfId="3068" priority="3070" stopIfTrue="1" operator="greaterThan">
      <formula>0.0000001</formula>
    </cfRule>
  </conditionalFormatting>
  <conditionalFormatting sqref="AN31:AR31">
    <cfRule type="cellIs" dxfId="3067" priority="3067" stopIfTrue="1" operator="equal">
      <formula>0</formula>
    </cfRule>
    <cfRule type="cellIs" dxfId="3066" priority="3068" stopIfTrue="1" operator="greaterThan">
      <formula>0.0000001</formula>
    </cfRule>
  </conditionalFormatting>
  <conditionalFormatting sqref="AN17:AR17">
    <cfRule type="cellIs" dxfId="3065" priority="3065" stopIfTrue="1" operator="equal">
      <formula>0</formula>
    </cfRule>
    <cfRule type="cellIs" dxfId="3064" priority="3066" stopIfTrue="1" operator="greaterThan">
      <formula>0.0000001</formula>
    </cfRule>
  </conditionalFormatting>
  <conditionalFormatting sqref="AN17:AR17">
    <cfRule type="cellIs" dxfId="3063" priority="3063" stopIfTrue="1" operator="equal">
      <formula>0</formula>
    </cfRule>
    <cfRule type="cellIs" dxfId="3062" priority="3064" stopIfTrue="1" operator="greaterThan">
      <formula>0.0000001</formula>
    </cfRule>
  </conditionalFormatting>
  <conditionalFormatting sqref="AN17:AR17">
    <cfRule type="cellIs" dxfId="3061" priority="3061" stopIfTrue="1" operator="equal">
      <formula>0</formula>
    </cfRule>
    <cfRule type="cellIs" dxfId="3060" priority="3062" stopIfTrue="1" operator="greaterThan">
      <formula>0.0000001</formula>
    </cfRule>
  </conditionalFormatting>
  <conditionalFormatting sqref="AN17:AR17">
    <cfRule type="cellIs" dxfId="3059" priority="3059" stopIfTrue="1" operator="equal">
      <formula>0</formula>
    </cfRule>
    <cfRule type="cellIs" dxfId="3058" priority="3060" stopIfTrue="1" operator="greaterThan">
      <formula>0.0000001</formula>
    </cfRule>
  </conditionalFormatting>
  <conditionalFormatting sqref="AN17:AR17">
    <cfRule type="cellIs" dxfId="3057" priority="3057" stopIfTrue="1" operator="equal">
      <formula>0</formula>
    </cfRule>
    <cfRule type="cellIs" dxfId="3056" priority="3058" stopIfTrue="1" operator="greaterThan">
      <formula>0.0000001</formula>
    </cfRule>
  </conditionalFormatting>
  <conditionalFormatting sqref="AN17:AR17">
    <cfRule type="cellIs" dxfId="3055" priority="3055" stopIfTrue="1" operator="equal">
      <formula>0</formula>
    </cfRule>
    <cfRule type="cellIs" dxfId="3054" priority="3056" stopIfTrue="1" operator="greaterThan">
      <formula>0.0000001</formula>
    </cfRule>
  </conditionalFormatting>
  <conditionalFormatting sqref="AN17:AR17">
    <cfRule type="cellIs" dxfId="3053" priority="3053" stopIfTrue="1" operator="equal">
      <formula>0</formula>
    </cfRule>
    <cfRule type="cellIs" dxfId="3052" priority="3054" stopIfTrue="1" operator="greaterThan">
      <formula>0.0000001</formula>
    </cfRule>
  </conditionalFormatting>
  <conditionalFormatting sqref="AN19:AR19">
    <cfRule type="cellIs" dxfId="3051" priority="3051" stopIfTrue="1" operator="equal">
      <formula>0</formula>
    </cfRule>
    <cfRule type="cellIs" dxfId="3050" priority="3052" stopIfTrue="1" operator="greaterThan">
      <formula>0.0000001</formula>
    </cfRule>
  </conditionalFormatting>
  <conditionalFormatting sqref="AN19:AR19">
    <cfRule type="cellIs" dxfId="3049" priority="3049" stopIfTrue="1" operator="equal">
      <formula>0</formula>
    </cfRule>
    <cfRule type="cellIs" dxfId="3048" priority="3050" stopIfTrue="1" operator="greaterThan">
      <formula>0.0000001</formula>
    </cfRule>
  </conditionalFormatting>
  <conditionalFormatting sqref="AN19:AR19">
    <cfRule type="cellIs" dxfId="3047" priority="3047" stopIfTrue="1" operator="equal">
      <formula>0</formula>
    </cfRule>
    <cfRule type="cellIs" dxfId="3046" priority="3048" stopIfTrue="1" operator="greaterThan">
      <formula>0.0000001</formula>
    </cfRule>
  </conditionalFormatting>
  <conditionalFormatting sqref="AN19:AR19">
    <cfRule type="cellIs" dxfId="3045" priority="3045" stopIfTrue="1" operator="equal">
      <formula>0</formula>
    </cfRule>
    <cfRule type="cellIs" dxfId="3044" priority="3046" stopIfTrue="1" operator="greaterThan">
      <formula>0.0000001</formula>
    </cfRule>
  </conditionalFormatting>
  <conditionalFormatting sqref="AN19:AR19">
    <cfRule type="cellIs" dxfId="3043" priority="3043" stopIfTrue="1" operator="equal">
      <formula>0</formula>
    </cfRule>
    <cfRule type="cellIs" dxfId="3042" priority="3044" stopIfTrue="1" operator="greaterThan">
      <formula>0.0000001</formula>
    </cfRule>
  </conditionalFormatting>
  <conditionalFormatting sqref="AN19:AR19">
    <cfRule type="cellIs" dxfId="3041" priority="3041" stopIfTrue="1" operator="equal">
      <formula>0</formula>
    </cfRule>
    <cfRule type="cellIs" dxfId="3040" priority="3042" stopIfTrue="1" operator="greaterThan">
      <formula>0.0000001</formula>
    </cfRule>
  </conditionalFormatting>
  <conditionalFormatting sqref="AN19:AR19">
    <cfRule type="cellIs" dxfId="3039" priority="3039" stopIfTrue="1" operator="equal">
      <formula>0</formula>
    </cfRule>
    <cfRule type="cellIs" dxfId="3038" priority="3040" stopIfTrue="1" operator="greaterThan">
      <formula>0.0000001</formula>
    </cfRule>
  </conditionalFormatting>
  <conditionalFormatting sqref="AN21:AR21">
    <cfRule type="cellIs" dxfId="3037" priority="3037" stopIfTrue="1" operator="equal">
      <formula>0</formula>
    </cfRule>
    <cfRule type="cellIs" dxfId="3036" priority="3038" stopIfTrue="1" operator="greaterThan">
      <formula>0.0000001</formula>
    </cfRule>
  </conditionalFormatting>
  <conditionalFormatting sqref="AN21:AR21">
    <cfRule type="cellIs" dxfId="3035" priority="3035" stopIfTrue="1" operator="equal">
      <formula>0</formula>
    </cfRule>
    <cfRule type="cellIs" dxfId="3034" priority="3036" stopIfTrue="1" operator="greaterThan">
      <formula>0.0000001</formula>
    </cfRule>
  </conditionalFormatting>
  <conditionalFormatting sqref="AN21:AR21">
    <cfRule type="cellIs" dxfId="3033" priority="3033" stopIfTrue="1" operator="equal">
      <formula>0</formula>
    </cfRule>
    <cfRule type="cellIs" dxfId="3032" priority="3034" stopIfTrue="1" operator="greaterThan">
      <formula>0.0000001</formula>
    </cfRule>
  </conditionalFormatting>
  <conditionalFormatting sqref="AN21:AR21">
    <cfRule type="cellIs" dxfId="3031" priority="3031" stopIfTrue="1" operator="equal">
      <formula>0</formula>
    </cfRule>
    <cfRule type="cellIs" dxfId="3030" priority="3032" stopIfTrue="1" operator="greaterThan">
      <formula>0.0000001</formula>
    </cfRule>
  </conditionalFormatting>
  <conditionalFormatting sqref="AN21:AR21">
    <cfRule type="cellIs" dxfId="3029" priority="3029" stopIfTrue="1" operator="equal">
      <formula>0</formula>
    </cfRule>
    <cfRule type="cellIs" dxfId="3028" priority="3030" stopIfTrue="1" operator="greaterThan">
      <formula>0.0000001</formula>
    </cfRule>
  </conditionalFormatting>
  <conditionalFormatting sqref="AN21:AR21">
    <cfRule type="cellIs" dxfId="3027" priority="3027" stopIfTrue="1" operator="equal">
      <formula>0</formula>
    </cfRule>
    <cfRule type="cellIs" dxfId="3026" priority="3028" stopIfTrue="1" operator="greaterThan">
      <formula>0.0000001</formula>
    </cfRule>
  </conditionalFormatting>
  <conditionalFormatting sqref="AN21:AR21">
    <cfRule type="cellIs" dxfId="3025" priority="3025" stopIfTrue="1" operator="equal">
      <formula>0</formula>
    </cfRule>
    <cfRule type="cellIs" dxfId="3024" priority="3026" stopIfTrue="1" operator="greaterThan">
      <formula>0.0000001</formula>
    </cfRule>
  </conditionalFormatting>
  <conditionalFormatting sqref="AN23:AR23">
    <cfRule type="cellIs" dxfId="3023" priority="3023" stopIfTrue="1" operator="equal">
      <formula>0</formula>
    </cfRule>
    <cfRule type="cellIs" dxfId="3022" priority="3024" stopIfTrue="1" operator="greaterThan">
      <formula>0.0000001</formula>
    </cfRule>
  </conditionalFormatting>
  <conditionalFormatting sqref="AN23:AR23">
    <cfRule type="cellIs" dxfId="3021" priority="3021" stopIfTrue="1" operator="equal">
      <formula>0</formula>
    </cfRule>
    <cfRule type="cellIs" dxfId="3020" priority="3022" stopIfTrue="1" operator="greaterThan">
      <formula>0.0000001</formula>
    </cfRule>
  </conditionalFormatting>
  <conditionalFormatting sqref="AN23:AR23">
    <cfRule type="cellIs" dxfId="3019" priority="3019" stopIfTrue="1" operator="equal">
      <formula>0</formula>
    </cfRule>
    <cfRule type="cellIs" dxfId="3018" priority="3020" stopIfTrue="1" operator="greaterThan">
      <formula>0.0000001</formula>
    </cfRule>
  </conditionalFormatting>
  <conditionalFormatting sqref="AN23:AR23">
    <cfRule type="cellIs" dxfId="3017" priority="3017" stopIfTrue="1" operator="equal">
      <formula>0</formula>
    </cfRule>
    <cfRule type="cellIs" dxfId="3016" priority="3018" stopIfTrue="1" operator="greaterThan">
      <formula>0.0000001</formula>
    </cfRule>
  </conditionalFormatting>
  <conditionalFormatting sqref="AN23:AR23">
    <cfRule type="cellIs" dxfId="3015" priority="3015" stopIfTrue="1" operator="equal">
      <formula>0</formula>
    </cfRule>
    <cfRule type="cellIs" dxfId="3014" priority="3016" stopIfTrue="1" operator="greaterThan">
      <formula>0.0000001</formula>
    </cfRule>
  </conditionalFormatting>
  <conditionalFormatting sqref="AN23:AR23">
    <cfRule type="cellIs" dxfId="3013" priority="3013" stopIfTrue="1" operator="equal">
      <formula>0</formula>
    </cfRule>
    <cfRule type="cellIs" dxfId="3012" priority="3014" stopIfTrue="1" operator="greaterThan">
      <formula>0.0000001</formula>
    </cfRule>
  </conditionalFormatting>
  <conditionalFormatting sqref="AN23:AR23">
    <cfRule type="cellIs" dxfId="3011" priority="3011" stopIfTrue="1" operator="equal">
      <formula>0</formula>
    </cfRule>
    <cfRule type="cellIs" dxfId="3010" priority="3012" stopIfTrue="1" operator="greaterThan">
      <formula>0.0000001</formula>
    </cfRule>
  </conditionalFormatting>
  <conditionalFormatting sqref="AN25:AR25">
    <cfRule type="cellIs" dxfId="3009" priority="3009" stopIfTrue="1" operator="equal">
      <formula>0</formula>
    </cfRule>
    <cfRule type="cellIs" dxfId="3008" priority="3010" stopIfTrue="1" operator="greaterThan">
      <formula>0.0000001</formula>
    </cfRule>
  </conditionalFormatting>
  <conditionalFormatting sqref="AN25:AR25">
    <cfRule type="cellIs" dxfId="3007" priority="3007" stopIfTrue="1" operator="equal">
      <formula>0</formula>
    </cfRule>
    <cfRule type="cellIs" dxfId="3006" priority="3008" stopIfTrue="1" operator="greaterThan">
      <formula>0.0000001</formula>
    </cfRule>
  </conditionalFormatting>
  <conditionalFormatting sqref="AN25:AR25">
    <cfRule type="cellIs" dxfId="3005" priority="3005" stopIfTrue="1" operator="equal">
      <formula>0</formula>
    </cfRule>
    <cfRule type="cellIs" dxfId="3004" priority="3006" stopIfTrue="1" operator="greaterThan">
      <formula>0.0000001</formula>
    </cfRule>
  </conditionalFormatting>
  <conditionalFormatting sqref="AN25:AR25">
    <cfRule type="cellIs" dxfId="3003" priority="3003" stopIfTrue="1" operator="equal">
      <formula>0</formula>
    </cfRule>
    <cfRule type="cellIs" dxfId="3002" priority="3004" stopIfTrue="1" operator="greaterThan">
      <formula>0.0000001</formula>
    </cfRule>
  </conditionalFormatting>
  <conditionalFormatting sqref="AN25:AR25">
    <cfRule type="cellIs" dxfId="3001" priority="3001" stopIfTrue="1" operator="equal">
      <formula>0</formula>
    </cfRule>
    <cfRule type="cellIs" dxfId="3000" priority="3002" stopIfTrue="1" operator="greaterThan">
      <formula>0.0000001</formula>
    </cfRule>
  </conditionalFormatting>
  <conditionalFormatting sqref="AN25:AR25">
    <cfRule type="cellIs" dxfId="2999" priority="2999" stopIfTrue="1" operator="equal">
      <formula>0</formula>
    </cfRule>
    <cfRule type="cellIs" dxfId="2998" priority="3000" stopIfTrue="1" operator="greaterThan">
      <formula>0.0000001</formula>
    </cfRule>
  </conditionalFormatting>
  <conditionalFormatting sqref="AN25:AR25">
    <cfRule type="cellIs" dxfId="2997" priority="2997" stopIfTrue="1" operator="equal">
      <formula>0</formula>
    </cfRule>
    <cfRule type="cellIs" dxfId="2996" priority="2998" stopIfTrue="1" operator="greaterThan">
      <formula>0.0000001</formula>
    </cfRule>
  </conditionalFormatting>
  <conditionalFormatting sqref="AN27:AR27">
    <cfRule type="cellIs" dxfId="2995" priority="2995" stopIfTrue="1" operator="equal">
      <formula>0</formula>
    </cfRule>
    <cfRule type="cellIs" dxfId="2994" priority="2996" stopIfTrue="1" operator="greaterThan">
      <formula>0.0000001</formula>
    </cfRule>
  </conditionalFormatting>
  <conditionalFormatting sqref="AN27:AR27">
    <cfRule type="cellIs" dxfId="2993" priority="2993" stopIfTrue="1" operator="equal">
      <formula>0</formula>
    </cfRule>
    <cfRule type="cellIs" dxfId="2992" priority="2994" stopIfTrue="1" operator="greaterThan">
      <formula>0.0000001</formula>
    </cfRule>
  </conditionalFormatting>
  <conditionalFormatting sqref="AN27:AR27">
    <cfRule type="cellIs" dxfId="2991" priority="2991" stopIfTrue="1" operator="equal">
      <formula>0</formula>
    </cfRule>
    <cfRule type="cellIs" dxfId="2990" priority="2992" stopIfTrue="1" operator="greaterThan">
      <formula>0.0000001</formula>
    </cfRule>
  </conditionalFormatting>
  <conditionalFormatting sqref="AN27:AR27">
    <cfRule type="cellIs" dxfId="2989" priority="2989" stopIfTrue="1" operator="equal">
      <formula>0</formula>
    </cfRule>
    <cfRule type="cellIs" dxfId="2988" priority="2990" stopIfTrue="1" operator="greaterThan">
      <formula>0.0000001</formula>
    </cfRule>
  </conditionalFormatting>
  <conditionalFormatting sqref="AN27:AR27">
    <cfRule type="cellIs" dxfId="2987" priority="2987" stopIfTrue="1" operator="equal">
      <formula>0</formula>
    </cfRule>
    <cfRule type="cellIs" dxfId="2986" priority="2988" stopIfTrue="1" operator="greaterThan">
      <formula>0.0000001</formula>
    </cfRule>
  </conditionalFormatting>
  <conditionalFormatting sqref="AN27:AR27">
    <cfRule type="cellIs" dxfId="2985" priority="2985" stopIfTrue="1" operator="equal">
      <formula>0</formula>
    </cfRule>
    <cfRule type="cellIs" dxfId="2984" priority="2986" stopIfTrue="1" operator="greaterThan">
      <formula>0.0000001</formula>
    </cfRule>
  </conditionalFormatting>
  <conditionalFormatting sqref="AN27:AR27">
    <cfRule type="cellIs" dxfId="2983" priority="2983" stopIfTrue="1" operator="equal">
      <formula>0</formula>
    </cfRule>
    <cfRule type="cellIs" dxfId="2982" priority="2984" stopIfTrue="1" operator="greaterThan">
      <formula>0.0000001</formula>
    </cfRule>
  </conditionalFormatting>
  <conditionalFormatting sqref="AN29:AR29">
    <cfRule type="cellIs" dxfId="2981" priority="2981" stopIfTrue="1" operator="equal">
      <formula>0</formula>
    </cfRule>
    <cfRule type="cellIs" dxfId="2980" priority="2982" stopIfTrue="1" operator="greaterThan">
      <formula>0.0000001</formula>
    </cfRule>
  </conditionalFormatting>
  <conditionalFormatting sqref="AN29:AR29">
    <cfRule type="cellIs" dxfId="2979" priority="2979" stopIfTrue="1" operator="equal">
      <formula>0</formula>
    </cfRule>
    <cfRule type="cellIs" dxfId="2978" priority="2980" stopIfTrue="1" operator="greaterThan">
      <formula>0.0000001</formula>
    </cfRule>
  </conditionalFormatting>
  <conditionalFormatting sqref="AN29:AR29">
    <cfRule type="cellIs" dxfId="2977" priority="2977" stopIfTrue="1" operator="equal">
      <formula>0</formula>
    </cfRule>
    <cfRule type="cellIs" dxfId="2976" priority="2978" stopIfTrue="1" operator="greaterThan">
      <formula>0.0000001</formula>
    </cfRule>
  </conditionalFormatting>
  <conditionalFormatting sqref="AN29:AR29">
    <cfRule type="cellIs" dxfId="2975" priority="2975" stopIfTrue="1" operator="equal">
      <formula>0</formula>
    </cfRule>
    <cfRule type="cellIs" dxfId="2974" priority="2976" stopIfTrue="1" operator="greaterThan">
      <formula>0.0000001</formula>
    </cfRule>
  </conditionalFormatting>
  <conditionalFormatting sqref="AN29:AR29">
    <cfRule type="cellIs" dxfId="2973" priority="2973" stopIfTrue="1" operator="equal">
      <formula>0</formula>
    </cfRule>
    <cfRule type="cellIs" dxfId="2972" priority="2974" stopIfTrue="1" operator="greaterThan">
      <formula>0.0000001</formula>
    </cfRule>
  </conditionalFormatting>
  <conditionalFormatting sqref="AN29:AR29">
    <cfRule type="cellIs" dxfId="2971" priority="2971" stopIfTrue="1" operator="equal">
      <formula>0</formula>
    </cfRule>
    <cfRule type="cellIs" dxfId="2970" priority="2972" stopIfTrue="1" operator="greaterThan">
      <formula>0.0000001</formula>
    </cfRule>
  </conditionalFormatting>
  <conditionalFormatting sqref="AN29:AR29">
    <cfRule type="cellIs" dxfId="2969" priority="2969" stopIfTrue="1" operator="equal">
      <formula>0</formula>
    </cfRule>
    <cfRule type="cellIs" dxfId="2968" priority="2970" stopIfTrue="1" operator="greaterThan">
      <formula>0.0000001</formula>
    </cfRule>
  </conditionalFormatting>
  <conditionalFormatting sqref="AN31:AR31">
    <cfRule type="cellIs" dxfId="2967" priority="2967" stopIfTrue="1" operator="equal">
      <formula>0</formula>
    </cfRule>
    <cfRule type="cellIs" dxfId="2966" priority="2968" stopIfTrue="1" operator="greaterThan">
      <formula>0.0000001</formula>
    </cfRule>
  </conditionalFormatting>
  <conditionalFormatting sqref="AN31:AR31">
    <cfRule type="cellIs" dxfId="2965" priority="2965" stopIfTrue="1" operator="equal">
      <formula>0</formula>
    </cfRule>
    <cfRule type="cellIs" dxfId="2964" priority="2966" stopIfTrue="1" operator="greaterThan">
      <formula>0.0000001</formula>
    </cfRule>
  </conditionalFormatting>
  <conditionalFormatting sqref="AN31:AR31">
    <cfRule type="cellIs" dxfId="2963" priority="2963" stopIfTrue="1" operator="equal">
      <formula>0</formula>
    </cfRule>
    <cfRule type="cellIs" dxfId="2962" priority="2964" stopIfTrue="1" operator="greaterThan">
      <formula>0.0000001</formula>
    </cfRule>
  </conditionalFormatting>
  <conditionalFormatting sqref="AN31:AR31">
    <cfRule type="cellIs" dxfId="2961" priority="2961" stopIfTrue="1" operator="equal">
      <formula>0</formula>
    </cfRule>
    <cfRule type="cellIs" dxfId="2960" priority="2962" stopIfTrue="1" operator="greaterThan">
      <formula>0.0000001</formula>
    </cfRule>
  </conditionalFormatting>
  <conditionalFormatting sqref="AN31:AR31">
    <cfRule type="cellIs" dxfId="2959" priority="2959" stopIfTrue="1" operator="equal">
      <formula>0</formula>
    </cfRule>
    <cfRule type="cellIs" dxfId="2958" priority="2960" stopIfTrue="1" operator="greaterThan">
      <formula>0.0000001</formula>
    </cfRule>
  </conditionalFormatting>
  <conditionalFormatting sqref="AN31:AR31">
    <cfRule type="cellIs" dxfId="2957" priority="2957" stopIfTrue="1" operator="equal">
      <formula>0</formula>
    </cfRule>
    <cfRule type="cellIs" dxfId="2956" priority="2958" stopIfTrue="1" operator="greaterThan">
      <formula>0.0000001</formula>
    </cfRule>
  </conditionalFormatting>
  <conditionalFormatting sqref="AN31:AR31">
    <cfRule type="cellIs" dxfId="2955" priority="2955" stopIfTrue="1" operator="equal">
      <formula>0</formula>
    </cfRule>
    <cfRule type="cellIs" dxfId="2954" priority="2956" stopIfTrue="1" operator="greaterThan">
      <formula>0.0000001</formula>
    </cfRule>
  </conditionalFormatting>
  <conditionalFormatting sqref="AN33:AR33">
    <cfRule type="cellIs" dxfId="2953" priority="2953" stopIfTrue="1" operator="equal">
      <formula>0</formula>
    </cfRule>
    <cfRule type="cellIs" dxfId="2952" priority="2954" stopIfTrue="1" operator="greaterThan">
      <formula>0.0000001</formula>
    </cfRule>
  </conditionalFormatting>
  <conditionalFormatting sqref="AN33:AR33">
    <cfRule type="cellIs" dxfId="2951" priority="2951" stopIfTrue="1" operator="equal">
      <formula>0</formula>
    </cfRule>
    <cfRule type="cellIs" dxfId="2950" priority="2952" stopIfTrue="1" operator="greaterThan">
      <formula>0.0000001</formula>
    </cfRule>
  </conditionalFormatting>
  <conditionalFormatting sqref="AN33:AR33">
    <cfRule type="cellIs" dxfId="2949" priority="2949" stopIfTrue="1" operator="equal">
      <formula>0</formula>
    </cfRule>
    <cfRule type="cellIs" dxfId="2948" priority="2950" stopIfTrue="1" operator="greaterThan">
      <formula>0.0000001</formula>
    </cfRule>
  </conditionalFormatting>
  <conditionalFormatting sqref="AN33:AR33">
    <cfRule type="cellIs" dxfId="2947" priority="2947" stopIfTrue="1" operator="equal">
      <formula>0</formula>
    </cfRule>
    <cfRule type="cellIs" dxfId="2946" priority="2948" stopIfTrue="1" operator="greaterThan">
      <formula>0.0000001</formula>
    </cfRule>
  </conditionalFormatting>
  <conditionalFormatting sqref="AN33:AR33">
    <cfRule type="cellIs" dxfId="2945" priority="2945" stopIfTrue="1" operator="equal">
      <formula>0</formula>
    </cfRule>
    <cfRule type="cellIs" dxfId="2944" priority="2946" stopIfTrue="1" operator="greaterThan">
      <formula>0.0000001</formula>
    </cfRule>
  </conditionalFormatting>
  <conditionalFormatting sqref="AN33:AR33">
    <cfRule type="cellIs" dxfId="2943" priority="2943" stopIfTrue="1" operator="equal">
      <formula>0</formula>
    </cfRule>
    <cfRule type="cellIs" dxfId="2942" priority="2944" stopIfTrue="1" operator="greaterThan">
      <formula>0.0000001</formula>
    </cfRule>
  </conditionalFormatting>
  <conditionalFormatting sqref="AN33:AR33">
    <cfRule type="cellIs" dxfId="2941" priority="2941" stopIfTrue="1" operator="equal">
      <formula>0</formula>
    </cfRule>
    <cfRule type="cellIs" dxfId="2940" priority="2942" stopIfTrue="1" operator="greaterThan">
      <formula>0.0000001</formula>
    </cfRule>
  </conditionalFormatting>
  <conditionalFormatting sqref="AN35:AR35">
    <cfRule type="cellIs" dxfId="2939" priority="2939" stopIfTrue="1" operator="equal">
      <formula>0</formula>
    </cfRule>
    <cfRule type="cellIs" dxfId="2938" priority="2940" stopIfTrue="1" operator="greaterThan">
      <formula>0.0000001</formula>
    </cfRule>
  </conditionalFormatting>
  <conditionalFormatting sqref="AN35:AR35">
    <cfRule type="cellIs" dxfId="2937" priority="2937" stopIfTrue="1" operator="equal">
      <formula>0</formula>
    </cfRule>
    <cfRule type="cellIs" dxfId="2936" priority="2938" stopIfTrue="1" operator="greaterThan">
      <formula>0.0000001</formula>
    </cfRule>
  </conditionalFormatting>
  <conditionalFormatting sqref="AN35:AR35">
    <cfRule type="cellIs" dxfId="2935" priority="2935" stopIfTrue="1" operator="equal">
      <formula>0</formula>
    </cfRule>
    <cfRule type="cellIs" dxfId="2934" priority="2936" stopIfTrue="1" operator="greaterThan">
      <formula>0.0000001</formula>
    </cfRule>
  </conditionalFormatting>
  <conditionalFormatting sqref="AN35:AR35">
    <cfRule type="cellIs" dxfId="2933" priority="2933" stopIfTrue="1" operator="equal">
      <formula>0</formula>
    </cfRule>
    <cfRule type="cellIs" dxfId="2932" priority="2934" stopIfTrue="1" operator="greaterThan">
      <formula>0.0000001</formula>
    </cfRule>
  </conditionalFormatting>
  <conditionalFormatting sqref="AN35:AR35">
    <cfRule type="cellIs" dxfId="2931" priority="2931" stopIfTrue="1" operator="equal">
      <formula>0</formula>
    </cfRule>
    <cfRule type="cellIs" dxfId="2930" priority="2932" stopIfTrue="1" operator="greaterThan">
      <formula>0.0000001</formula>
    </cfRule>
  </conditionalFormatting>
  <conditionalFormatting sqref="AN35:AR35">
    <cfRule type="cellIs" dxfId="2929" priority="2929" stopIfTrue="1" operator="equal">
      <formula>0</formula>
    </cfRule>
    <cfRule type="cellIs" dxfId="2928" priority="2930" stopIfTrue="1" operator="greaterThan">
      <formula>0.0000001</formula>
    </cfRule>
  </conditionalFormatting>
  <conditionalFormatting sqref="AN35:AR35">
    <cfRule type="cellIs" dxfId="2927" priority="2927" stopIfTrue="1" operator="equal">
      <formula>0</formula>
    </cfRule>
    <cfRule type="cellIs" dxfId="2926" priority="2928" stopIfTrue="1" operator="greaterThan">
      <formula>0.0000001</formula>
    </cfRule>
  </conditionalFormatting>
  <conditionalFormatting sqref="AN37:AR37">
    <cfRule type="cellIs" dxfId="2925" priority="2925" stopIfTrue="1" operator="equal">
      <formula>0</formula>
    </cfRule>
    <cfRule type="cellIs" dxfId="2924" priority="2926" stopIfTrue="1" operator="greaterThan">
      <formula>0.0000001</formula>
    </cfRule>
  </conditionalFormatting>
  <conditionalFormatting sqref="AN37:AR37">
    <cfRule type="cellIs" dxfId="2923" priority="2923" stopIfTrue="1" operator="equal">
      <formula>0</formula>
    </cfRule>
    <cfRule type="cellIs" dxfId="2922" priority="2924" stopIfTrue="1" operator="greaterThan">
      <formula>0.0000001</formula>
    </cfRule>
  </conditionalFormatting>
  <conditionalFormatting sqref="AN37:AR37">
    <cfRule type="cellIs" dxfId="2921" priority="2921" stopIfTrue="1" operator="equal">
      <formula>0</formula>
    </cfRule>
    <cfRule type="cellIs" dxfId="2920" priority="2922" stopIfTrue="1" operator="greaterThan">
      <formula>0.0000001</formula>
    </cfRule>
  </conditionalFormatting>
  <conditionalFormatting sqref="AN37:AR37">
    <cfRule type="cellIs" dxfId="2919" priority="2919" stopIfTrue="1" operator="equal">
      <formula>0</formula>
    </cfRule>
    <cfRule type="cellIs" dxfId="2918" priority="2920" stopIfTrue="1" operator="greaterThan">
      <formula>0.0000001</formula>
    </cfRule>
  </conditionalFormatting>
  <conditionalFormatting sqref="AN37:AR37">
    <cfRule type="cellIs" dxfId="2917" priority="2917" stopIfTrue="1" operator="equal">
      <formula>0</formula>
    </cfRule>
    <cfRule type="cellIs" dxfId="2916" priority="2918" stopIfTrue="1" operator="greaterThan">
      <formula>0.0000001</formula>
    </cfRule>
  </conditionalFormatting>
  <conditionalFormatting sqref="AN37:AR37">
    <cfRule type="cellIs" dxfId="2915" priority="2915" stopIfTrue="1" operator="equal">
      <formula>0</formula>
    </cfRule>
    <cfRule type="cellIs" dxfId="2914" priority="2916" stopIfTrue="1" operator="greaterThan">
      <formula>0.0000001</formula>
    </cfRule>
  </conditionalFormatting>
  <conditionalFormatting sqref="AN37:AR37">
    <cfRule type="cellIs" dxfId="2913" priority="2913" stopIfTrue="1" operator="equal">
      <formula>0</formula>
    </cfRule>
    <cfRule type="cellIs" dxfId="2912" priority="2914" stopIfTrue="1" operator="greaterThan">
      <formula>0.0000001</formula>
    </cfRule>
  </conditionalFormatting>
  <conditionalFormatting sqref="AN39:AR39">
    <cfRule type="cellIs" dxfId="2911" priority="2911" stopIfTrue="1" operator="equal">
      <formula>0</formula>
    </cfRule>
    <cfRule type="cellIs" dxfId="2910" priority="2912" stopIfTrue="1" operator="greaterThan">
      <formula>0.0000001</formula>
    </cfRule>
  </conditionalFormatting>
  <conditionalFormatting sqref="AN39:AR39">
    <cfRule type="cellIs" dxfId="2909" priority="2909" stopIfTrue="1" operator="equal">
      <formula>0</formula>
    </cfRule>
    <cfRule type="cellIs" dxfId="2908" priority="2910" stopIfTrue="1" operator="greaterThan">
      <formula>0.0000001</formula>
    </cfRule>
  </conditionalFormatting>
  <conditionalFormatting sqref="AN39:AR39">
    <cfRule type="cellIs" dxfId="2907" priority="2907" stopIfTrue="1" operator="equal">
      <formula>0</formula>
    </cfRule>
    <cfRule type="cellIs" dxfId="2906" priority="2908" stopIfTrue="1" operator="greaterThan">
      <formula>0.0000001</formula>
    </cfRule>
  </conditionalFormatting>
  <conditionalFormatting sqref="AN39:AR39">
    <cfRule type="cellIs" dxfId="2905" priority="2905" stopIfTrue="1" operator="equal">
      <formula>0</formula>
    </cfRule>
    <cfRule type="cellIs" dxfId="2904" priority="2906" stopIfTrue="1" operator="greaterThan">
      <formula>0.0000001</formula>
    </cfRule>
  </conditionalFormatting>
  <conditionalFormatting sqref="AN39:AR39">
    <cfRule type="cellIs" dxfId="2903" priority="2903" stopIfTrue="1" operator="equal">
      <formula>0</formula>
    </cfRule>
    <cfRule type="cellIs" dxfId="2902" priority="2904" stopIfTrue="1" operator="greaterThan">
      <formula>0.0000001</formula>
    </cfRule>
  </conditionalFormatting>
  <conditionalFormatting sqref="AN39:AR39">
    <cfRule type="cellIs" dxfId="2901" priority="2901" stopIfTrue="1" operator="equal">
      <formula>0</formula>
    </cfRule>
    <cfRule type="cellIs" dxfId="2900" priority="2902" stopIfTrue="1" operator="greaterThan">
      <formula>0.0000001</formula>
    </cfRule>
  </conditionalFormatting>
  <conditionalFormatting sqref="AN39:AR39">
    <cfRule type="cellIs" dxfId="2899" priority="2899" stopIfTrue="1" operator="equal">
      <formula>0</formula>
    </cfRule>
    <cfRule type="cellIs" dxfId="2898" priority="2900" stopIfTrue="1" operator="greaterThan">
      <formula>0.0000001</formula>
    </cfRule>
  </conditionalFormatting>
  <conditionalFormatting sqref="AN41:AR41">
    <cfRule type="cellIs" dxfId="2897" priority="2897" stopIfTrue="1" operator="equal">
      <formula>0</formula>
    </cfRule>
    <cfRule type="cellIs" dxfId="2896" priority="2898" stopIfTrue="1" operator="greaterThan">
      <formula>0.0000001</formula>
    </cfRule>
  </conditionalFormatting>
  <conditionalFormatting sqref="AN41:AR41">
    <cfRule type="cellIs" dxfId="2895" priority="2895" stopIfTrue="1" operator="equal">
      <formula>0</formula>
    </cfRule>
    <cfRule type="cellIs" dxfId="2894" priority="2896" stopIfTrue="1" operator="greaterThan">
      <formula>0.0000001</formula>
    </cfRule>
  </conditionalFormatting>
  <conditionalFormatting sqref="AN41:AR41">
    <cfRule type="cellIs" dxfId="2893" priority="2893" stopIfTrue="1" operator="equal">
      <formula>0</formula>
    </cfRule>
    <cfRule type="cellIs" dxfId="2892" priority="2894" stopIfTrue="1" operator="greaterThan">
      <formula>0.0000001</formula>
    </cfRule>
  </conditionalFormatting>
  <conditionalFormatting sqref="AN41:AR41">
    <cfRule type="cellIs" dxfId="2891" priority="2891" stopIfTrue="1" operator="equal">
      <formula>0</formula>
    </cfRule>
    <cfRule type="cellIs" dxfId="2890" priority="2892" stopIfTrue="1" operator="greaterThan">
      <formula>0.0000001</formula>
    </cfRule>
  </conditionalFormatting>
  <conditionalFormatting sqref="AN41:AR41">
    <cfRule type="cellIs" dxfId="2889" priority="2889" stopIfTrue="1" operator="equal">
      <formula>0</formula>
    </cfRule>
    <cfRule type="cellIs" dxfId="2888" priority="2890" stopIfTrue="1" operator="greaterThan">
      <formula>0.0000001</formula>
    </cfRule>
  </conditionalFormatting>
  <conditionalFormatting sqref="AN41:AR41">
    <cfRule type="cellIs" dxfId="2887" priority="2887" stopIfTrue="1" operator="equal">
      <formula>0</formula>
    </cfRule>
    <cfRule type="cellIs" dxfId="2886" priority="2888" stopIfTrue="1" operator="greaterThan">
      <formula>0.0000001</formula>
    </cfRule>
  </conditionalFormatting>
  <conditionalFormatting sqref="AN41:AR41">
    <cfRule type="cellIs" dxfId="2885" priority="2885" stopIfTrue="1" operator="equal">
      <formula>0</formula>
    </cfRule>
    <cfRule type="cellIs" dxfId="2884" priority="2886" stopIfTrue="1" operator="greaterThan">
      <formula>0.0000001</formula>
    </cfRule>
  </conditionalFormatting>
  <conditionalFormatting sqref="AN43:AR43">
    <cfRule type="cellIs" dxfId="2883" priority="2883" stopIfTrue="1" operator="equal">
      <formula>0</formula>
    </cfRule>
    <cfRule type="cellIs" dxfId="2882" priority="2884" stopIfTrue="1" operator="greaterThan">
      <formula>0.0000001</formula>
    </cfRule>
  </conditionalFormatting>
  <conditionalFormatting sqref="AN43:AR43">
    <cfRule type="cellIs" dxfId="2881" priority="2881" stopIfTrue="1" operator="equal">
      <formula>0</formula>
    </cfRule>
    <cfRule type="cellIs" dxfId="2880" priority="2882" stopIfTrue="1" operator="greaterThan">
      <formula>0.0000001</formula>
    </cfRule>
  </conditionalFormatting>
  <conditionalFormatting sqref="AN43:AR43">
    <cfRule type="cellIs" dxfId="2879" priority="2879" stopIfTrue="1" operator="equal">
      <formula>0</formula>
    </cfRule>
    <cfRule type="cellIs" dxfId="2878" priority="2880" stopIfTrue="1" operator="greaterThan">
      <formula>0.0000001</formula>
    </cfRule>
  </conditionalFormatting>
  <conditionalFormatting sqref="AN43:AR43">
    <cfRule type="cellIs" dxfId="2877" priority="2877" stopIfTrue="1" operator="equal">
      <formula>0</formula>
    </cfRule>
    <cfRule type="cellIs" dxfId="2876" priority="2878" stopIfTrue="1" operator="greaterThan">
      <formula>0.0000001</formula>
    </cfRule>
  </conditionalFormatting>
  <conditionalFormatting sqref="AN43:AR43">
    <cfRule type="cellIs" dxfId="2875" priority="2875" stopIfTrue="1" operator="equal">
      <formula>0</formula>
    </cfRule>
    <cfRule type="cellIs" dxfId="2874" priority="2876" stopIfTrue="1" operator="greaterThan">
      <formula>0.0000001</formula>
    </cfRule>
  </conditionalFormatting>
  <conditionalFormatting sqref="AN43:AR43">
    <cfRule type="cellIs" dxfId="2873" priority="2873" stopIfTrue="1" operator="equal">
      <formula>0</formula>
    </cfRule>
    <cfRule type="cellIs" dxfId="2872" priority="2874" stopIfTrue="1" operator="greaterThan">
      <formula>0.0000001</formula>
    </cfRule>
  </conditionalFormatting>
  <conditionalFormatting sqref="AN43:AR43">
    <cfRule type="cellIs" dxfId="2871" priority="2871" stopIfTrue="1" operator="equal">
      <formula>0</formula>
    </cfRule>
    <cfRule type="cellIs" dxfId="2870" priority="2872" stopIfTrue="1" operator="greaterThan">
      <formula>0.0000001</formula>
    </cfRule>
  </conditionalFormatting>
  <conditionalFormatting sqref="AN45:AR45">
    <cfRule type="cellIs" dxfId="2869" priority="2869" stopIfTrue="1" operator="equal">
      <formula>0</formula>
    </cfRule>
    <cfRule type="cellIs" dxfId="2868" priority="2870" stopIfTrue="1" operator="greaterThan">
      <formula>0.0000001</formula>
    </cfRule>
  </conditionalFormatting>
  <conditionalFormatting sqref="AN45:AR45">
    <cfRule type="cellIs" dxfId="2867" priority="2867" stopIfTrue="1" operator="equal">
      <formula>0</formula>
    </cfRule>
    <cfRule type="cellIs" dxfId="2866" priority="2868" stopIfTrue="1" operator="greaterThan">
      <formula>0.0000001</formula>
    </cfRule>
  </conditionalFormatting>
  <conditionalFormatting sqref="AN45:AR45">
    <cfRule type="cellIs" dxfId="2865" priority="2865" stopIfTrue="1" operator="equal">
      <formula>0</formula>
    </cfRule>
    <cfRule type="cellIs" dxfId="2864" priority="2866" stopIfTrue="1" operator="greaterThan">
      <formula>0.0000001</formula>
    </cfRule>
  </conditionalFormatting>
  <conditionalFormatting sqref="AN45:AR45">
    <cfRule type="cellIs" dxfId="2863" priority="2863" stopIfTrue="1" operator="equal">
      <formula>0</formula>
    </cfRule>
    <cfRule type="cellIs" dxfId="2862" priority="2864" stopIfTrue="1" operator="greaterThan">
      <formula>0.0000001</formula>
    </cfRule>
  </conditionalFormatting>
  <conditionalFormatting sqref="AN45:AR45">
    <cfRule type="cellIs" dxfId="2861" priority="2861" stopIfTrue="1" operator="equal">
      <formula>0</formula>
    </cfRule>
    <cfRule type="cellIs" dxfId="2860" priority="2862" stopIfTrue="1" operator="greaterThan">
      <formula>0.0000001</formula>
    </cfRule>
  </conditionalFormatting>
  <conditionalFormatting sqref="AN45:AR45">
    <cfRule type="cellIs" dxfId="2859" priority="2859" stopIfTrue="1" operator="equal">
      <formula>0</formula>
    </cfRule>
    <cfRule type="cellIs" dxfId="2858" priority="2860" stopIfTrue="1" operator="greaterThan">
      <formula>0.0000001</formula>
    </cfRule>
  </conditionalFormatting>
  <conditionalFormatting sqref="AN45:AR45">
    <cfRule type="cellIs" dxfId="2857" priority="2857" stopIfTrue="1" operator="equal">
      <formula>0</formula>
    </cfRule>
    <cfRule type="cellIs" dxfId="2856" priority="2858" stopIfTrue="1" operator="greaterThan">
      <formula>0.0000001</formula>
    </cfRule>
  </conditionalFormatting>
  <conditionalFormatting sqref="AN33:AR33">
    <cfRule type="cellIs" dxfId="2855" priority="2855" stopIfTrue="1" operator="equal">
      <formula>0</formula>
    </cfRule>
    <cfRule type="cellIs" dxfId="2854" priority="2856" stopIfTrue="1" operator="greaterThan">
      <formula>0.0000001</formula>
    </cfRule>
  </conditionalFormatting>
  <conditionalFormatting sqref="AN33:AR33">
    <cfRule type="cellIs" dxfId="2853" priority="2853" stopIfTrue="1" operator="equal">
      <formula>0</formula>
    </cfRule>
    <cfRule type="cellIs" dxfId="2852" priority="2854" stopIfTrue="1" operator="greaterThan">
      <formula>0.0000001</formula>
    </cfRule>
  </conditionalFormatting>
  <conditionalFormatting sqref="AN33:AR33">
    <cfRule type="cellIs" dxfId="2851" priority="2851" stopIfTrue="1" operator="equal">
      <formula>0</formula>
    </cfRule>
    <cfRule type="cellIs" dxfId="2850" priority="2852" stopIfTrue="1" operator="greaterThan">
      <formula>0.0000001</formula>
    </cfRule>
  </conditionalFormatting>
  <conditionalFormatting sqref="AN33:AR33">
    <cfRule type="cellIs" dxfId="2849" priority="2849" stopIfTrue="1" operator="equal">
      <formula>0</formula>
    </cfRule>
    <cfRule type="cellIs" dxfId="2848" priority="2850" stopIfTrue="1" operator="greaterThan">
      <formula>0.0000001</formula>
    </cfRule>
  </conditionalFormatting>
  <conditionalFormatting sqref="AN33:AR33">
    <cfRule type="cellIs" dxfId="2847" priority="2847" stopIfTrue="1" operator="equal">
      <formula>0</formula>
    </cfRule>
    <cfRule type="cellIs" dxfId="2846" priority="2848" stopIfTrue="1" operator="greaterThan">
      <formula>0.0000001</formula>
    </cfRule>
  </conditionalFormatting>
  <conditionalFormatting sqref="AN33:AR33">
    <cfRule type="cellIs" dxfId="2845" priority="2845" stopIfTrue="1" operator="equal">
      <formula>0</formula>
    </cfRule>
    <cfRule type="cellIs" dxfId="2844" priority="2846" stopIfTrue="1" operator="greaterThan">
      <formula>0.0000001</formula>
    </cfRule>
  </conditionalFormatting>
  <conditionalFormatting sqref="AN33:AR33">
    <cfRule type="cellIs" dxfId="2843" priority="2843" stopIfTrue="1" operator="equal">
      <formula>0</formula>
    </cfRule>
    <cfRule type="cellIs" dxfId="2842" priority="2844" stopIfTrue="1" operator="greaterThan">
      <formula>0.0000001</formula>
    </cfRule>
  </conditionalFormatting>
  <conditionalFormatting sqref="AN33:AR33">
    <cfRule type="cellIs" dxfId="2841" priority="2841" stopIfTrue="1" operator="equal">
      <formula>0</formula>
    </cfRule>
    <cfRule type="cellIs" dxfId="2840" priority="2842" stopIfTrue="1" operator="greaterThan">
      <formula>0.0000001</formula>
    </cfRule>
  </conditionalFormatting>
  <conditionalFormatting sqref="AN33:AR33">
    <cfRule type="cellIs" dxfId="2839" priority="2839" stopIfTrue="1" operator="equal">
      <formula>0</formula>
    </cfRule>
    <cfRule type="cellIs" dxfId="2838" priority="2840" stopIfTrue="1" operator="greaterThan">
      <formula>0.0000001</formula>
    </cfRule>
  </conditionalFormatting>
  <conditionalFormatting sqref="AN33:AR33">
    <cfRule type="cellIs" dxfId="2837" priority="2837" stopIfTrue="1" operator="equal">
      <formula>0</formula>
    </cfRule>
    <cfRule type="cellIs" dxfId="2836" priority="2838" stopIfTrue="1" operator="greaterThan">
      <formula>0.0000001</formula>
    </cfRule>
  </conditionalFormatting>
  <conditionalFormatting sqref="AN33:AR33">
    <cfRule type="cellIs" dxfId="2835" priority="2835" stopIfTrue="1" operator="equal">
      <formula>0</formula>
    </cfRule>
    <cfRule type="cellIs" dxfId="2834" priority="2836" stopIfTrue="1" operator="greaterThan">
      <formula>0.0000001</formula>
    </cfRule>
  </conditionalFormatting>
  <conditionalFormatting sqref="AN33:AR33">
    <cfRule type="cellIs" dxfId="2833" priority="2833" stopIfTrue="1" operator="equal">
      <formula>0</formula>
    </cfRule>
    <cfRule type="cellIs" dxfId="2832" priority="2834" stopIfTrue="1" operator="greaterThan">
      <formula>0.0000001</formula>
    </cfRule>
  </conditionalFormatting>
  <conditionalFormatting sqref="AN33:AR33">
    <cfRule type="cellIs" dxfId="2831" priority="2831" stopIfTrue="1" operator="equal">
      <formula>0</formula>
    </cfRule>
    <cfRule type="cellIs" dxfId="2830" priority="2832" stopIfTrue="1" operator="greaterThan">
      <formula>0.0000001</formula>
    </cfRule>
  </conditionalFormatting>
  <conditionalFormatting sqref="AN33:AR33">
    <cfRule type="cellIs" dxfId="2829" priority="2829" stopIfTrue="1" operator="equal">
      <formula>0</formula>
    </cfRule>
    <cfRule type="cellIs" dxfId="2828" priority="2830" stopIfTrue="1" operator="greaterThan">
      <formula>0.0000001</formula>
    </cfRule>
  </conditionalFormatting>
  <conditionalFormatting sqref="AN35:AR35">
    <cfRule type="cellIs" dxfId="2827" priority="2827" stopIfTrue="1" operator="equal">
      <formula>0</formula>
    </cfRule>
    <cfRule type="cellIs" dxfId="2826" priority="2828" stopIfTrue="1" operator="greaterThan">
      <formula>0.0000001</formula>
    </cfRule>
  </conditionalFormatting>
  <conditionalFormatting sqref="AN35:AR35">
    <cfRule type="cellIs" dxfId="2825" priority="2825" stopIfTrue="1" operator="equal">
      <formula>0</formula>
    </cfRule>
    <cfRule type="cellIs" dxfId="2824" priority="2826" stopIfTrue="1" operator="greaterThan">
      <formula>0.0000001</formula>
    </cfRule>
  </conditionalFormatting>
  <conditionalFormatting sqref="AN35:AR35">
    <cfRule type="cellIs" dxfId="2823" priority="2823" stopIfTrue="1" operator="equal">
      <formula>0</formula>
    </cfRule>
    <cfRule type="cellIs" dxfId="2822" priority="2824" stopIfTrue="1" operator="greaterThan">
      <formula>0.0000001</formula>
    </cfRule>
  </conditionalFormatting>
  <conditionalFormatting sqref="AN35:AR35">
    <cfRule type="cellIs" dxfId="2821" priority="2821" stopIfTrue="1" operator="equal">
      <formula>0</formula>
    </cfRule>
    <cfRule type="cellIs" dxfId="2820" priority="2822" stopIfTrue="1" operator="greaterThan">
      <formula>0.0000001</formula>
    </cfRule>
  </conditionalFormatting>
  <conditionalFormatting sqref="AN35:AR35">
    <cfRule type="cellIs" dxfId="2819" priority="2819" stopIfTrue="1" operator="equal">
      <formula>0</formula>
    </cfRule>
    <cfRule type="cellIs" dxfId="2818" priority="2820" stopIfTrue="1" operator="greaterThan">
      <formula>0.0000001</formula>
    </cfRule>
  </conditionalFormatting>
  <conditionalFormatting sqref="AN35:AR35">
    <cfRule type="cellIs" dxfId="2817" priority="2817" stopIfTrue="1" operator="equal">
      <formula>0</formula>
    </cfRule>
    <cfRule type="cellIs" dxfId="2816" priority="2818" stopIfTrue="1" operator="greaterThan">
      <formula>0.0000001</formula>
    </cfRule>
  </conditionalFormatting>
  <conditionalFormatting sqref="AN35:AR35">
    <cfRule type="cellIs" dxfId="2815" priority="2815" stopIfTrue="1" operator="equal">
      <formula>0</formula>
    </cfRule>
    <cfRule type="cellIs" dxfId="2814" priority="2816" stopIfTrue="1" operator="greaterThan">
      <formula>0.0000001</formula>
    </cfRule>
  </conditionalFormatting>
  <conditionalFormatting sqref="AN35:AR35">
    <cfRule type="cellIs" dxfId="2813" priority="2813" stopIfTrue="1" operator="equal">
      <formula>0</formula>
    </cfRule>
    <cfRule type="cellIs" dxfId="2812" priority="2814" stopIfTrue="1" operator="greaterThan">
      <formula>0.0000001</formula>
    </cfRule>
  </conditionalFormatting>
  <conditionalFormatting sqref="AN35:AR35">
    <cfRule type="cellIs" dxfId="2811" priority="2811" stopIfTrue="1" operator="equal">
      <formula>0</formula>
    </cfRule>
    <cfRule type="cellIs" dxfId="2810" priority="2812" stopIfTrue="1" operator="greaterThan">
      <formula>0.0000001</formula>
    </cfRule>
  </conditionalFormatting>
  <conditionalFormatting sqref="AN35:AR35">
    <cfRule type="cellIs" dxfId="2809" priority="2809" stopIfTrue="1" operator="equal">
      <formula>0</formula>
    </cfRule>
    <cfRule type="cellIs" dxfId="2808" priority="2810" stopIfTrue="1" operator="greaterThan">
      <formula>0.0000001</formula>
    </cfRule>
  </conditionalFormatting>
  <conditionalFormatting sqref="AN35:AR35">
    <cfRule type="cellIs" dxfId="2807" priority="2807" stopIfTrue="1" operator="equal">
      <formula>0</formula>
    </cfRule>
    <cfRule type="cellIs" dxfId="2806" priority="2808" stopIfTrue="1" operator="greaterThan">
      <formula>0.0000001</formula>
    </cfRule>
  </conditionalFormatting>
  <conditionalFormatting sqref="AN35:AR35">
    <cfRule type="cellIs" dxfId="2805" priority="2805" stopIfTrue="1" operator="equal">
      <formula>0</formula>
    </cfRule>
    <cfRule type="cellIs" dxfId="2804" priority="2806" stopIfTrue="1" operator="greaterThan">
      <formula>0.0000001</formula>
    </cfRule>
  </conditionalFormatting>
  <conditionalFormatting sqref="AN35:AR35">
    <cfRule type="cellIs" dxfId="2803" priority="2803" stopIfTrue="1" operator="equal">
      <formula>0</formula>
    </cfRule>
    <cfRule type="cellIs" dxfId="2802" priority="2804" stopIfTrue="1" operator="greaterThan">
      <formula>0.0000001</formula>
    </cfRule>
  </conditionalFormatting>
  <conditionalFormatting sqref="AN35:AR35">
    <cfRule type="cellIs" dxfId="2801" priority="2801" stopIfTrue="1" operator="equal">
      <formula>0</formula>
    </cfRule>
    <cfRule type="cellIs" dxfId="2800" priority="2802" stopIfTrue="1" operator="greaterThan">
      <formula>0.0000001</formula>
    </cfRule>
  </conditionalFormatting>
  <conditionalFormatting sqref="AS31:AW31">
    <cfRule type="cellIs" dxfId="2799" priority="2799" stopIfTrue="1" operator="equal">
      <formula>0</formula>
    </cfRule>
    <cfRule type="cellIs" dxfId="2798" priority="2800" stopIfTrue="1" operator="greaterThan">
      <formula>0.0000001</formula>
    </cfRule>
  </conditionalFormatting>
  <conditionalFormatting sqref="AS31:AW31">
    <cfRule type="cellIs" dxfId="2797" priority="2797" stopIfTrue="1" operator="equal">
      <formula>0</formula>
    </cfRule>
    <cfRule type="cellIs" dxfId="2796" priority="2798" stopIfTrue="1" operator="greaterThan">
      <formula>0.0000001</formula>
    </cfRule>
  </conditionalFormatting>
  <conditionalFormatting sqref="AS31:AW31">
    <cfRule type="cellIs" dxfId="2795" priority="2795" stopIfTrue="1" operator="equal">
      <formula>0</formula>
    </cfRule>
    <cfRule type="cellIs" dxfId="2794" priority="2796" stopIfTrue="1" operator="greaterThan">
      <formula>0.0000001</formula>
    </cfRule>
  </conditionalFormatting>
  <conditionalFormatting sqref="AS31:AW31">
    <cfRule type="cellIs" dxfId="2793" priority="2793" stopIfTrue="1" operator="equal">
      <formula>0</formula>
    </cfRule>
    <cfRule type="cellIs" dxfId="2792" priority="2794" stopIfTrue="1" operator="greaterThan">
      <formula>0.0000001</formula>
    </cfRule>
  </conditionalFormatting>
  <conditionalFormatting sqref="AS31:AW31">
    <cfRule type="cellIs" dxfId="2791" priority="2791" stopIfTrue="1" operator="equal">
      <formula>0</formula>
    </cfRule>
    <cfRule type="cellIs" dxfId="2790" priority="2792" stopIfTrue="1" operator="greaterThan">
      <formula>0.0000001</formula>
    </cfRule>
  </conditionalFormatting>
  <conditionalFormatting sqref="AS31:AW31">
    <cfRule type="cellIs" dxfId="2789" priority="2789" stopIfTrue="1" operator="equal">
      <formula>0</formula>
    </cfRule>
    <cfRule type="cellIs" dxfId="2788" priority="2790" stopIfTrue="1" operator="greaterThan">
      <formula>0.0000001</formula>
    </cfRule>
  </conditionalFormatting>
  <conditionalFormatting sqref="AS31:AW31">
    <cfRule type="cellIs" dxfId="2787" priority="2787" stopIfTrue="1" operator="equal">
      <formula>0</formula>
    </cfRule>
    <cfRule type="cellIs" dxfId="2786" priority="2788" stopIfTrue="1" operator="greaterThan">
      <formula>0.0000001</formula>
    </cfRule>
  </conditionalFormatting>
  <conditionalFormatting sqref="AS17:AW17">
    <cfRule type="cellIs" dxfId="2785" priority="2785" stopIfTrue="1" operator="equal">
      <formula>0</formula>
    </cfRule>
    <cfRule type="cellIs" dxfId="2784" priority="2786" stopIfTrue="1" operator="greaterThan">
      <formula>0.0000001</formula>
    </cfRule>
  </conditionalFormatting>
  <conditionalFormatting sqref="AS17:AW17">
    <cfRule type="cellIs" dxfId="2783" priority="2783" stopIfTrue="1" operator="equal">
      <formula>0</formula>
    </cfRule>
    <cfRule type="cellIs" dxfId="2782" priority="2784" stopIfTrue="1" operator="greaterThan">
      <formula>0.0000001</formula>
    </cfRule>
  </conditionalFormatting>
  <conditionalFormatting sqref="AS17:AW17">
    <cfRule type="cellIs" dxfId="2781" priority="2781" stopIfTrue="1" operator="equal">
      <formula>0</formula>
    </cfRule>
    <cfRule type="cellIs" dxfId="2780" priority="2782" stopIfTrue="1" operator="greaterThan">
      <formula>0.0000001</formula>
    </cfRule>
  </conditionalFormatting>
  <conditionalFormatting sqref="AS17:AW17">
    <cfRule type="cellIs" dxfId="2779" priority="2779" stopIfTrue="1" operator="equal">
      <formula>0</formula>
    </cfRule>
    <cfRule type="cellIs" dxfId="2778" priority="2780" stopIfTrue="1" operator="greaterThan">
      <formula>0.0000001</formula>
    </cfRule>
  </conditionalFormatting>
  <conditionalFormatting sqref="AS17:AW17">
    <cfRule type="cellIs" dxfId="2777" priority="2777" stopIfTrue="1" operator="equal">
      <formula>0</formula>
    </cfRule>
    <cfRule type="cellIs" dxfId="2776" priority="2778" stopIfTrue="1" operator="greaterThan">
      <formula>0.0000001</formula>
    </cfRule>
  </conditionalFormatting>
  <conditionalFormatting sqref="AS17:AW17">
    <cfRule type="cellIs" dxfId="2775" priority="2775" stopIfTrue="1" operator="equal">
      <formula>0</formula>
    </cfRule>
    <cfRule type="cellIs" dxfId="2774" priority="2776" stopIfTrue="1" operator="greaterThan">
      <formula>0.0000001</formula>
    </cfRule>
  </conditionalFormatting>
  <conditionalFormatting sqref="AS17:AW17">
    <cfRule type="cellIs" dxfId="2773" priority="2773" stopIfTrue="1" operator="equal">
      <formula>0</formula>
    </cfRule>
    <cfRule type="cellIs" dxfId="2772" priority="2774" stopIfTrue="1" operator="greaterThan">
      <formula>0.0000001</formula>
    </cfRule>
  </conditionalFormatting>
  <conditionalFormatting sqref="AS19:AW19">
    <cfRule type="cellIs" dxfId="2771" priority="2771" stopIfTrue="1" operator="equal">
      <formula>0</formula>
    </cfRule>
    <cfRule type="cellIs" dxfId="2770" priority="2772" stopIfTrue="1" operator="greaterThan">
      <formula>0.0000001</formula>
    </cfRule>
  </conditionalFormatting>
  <conditionalFormatting sqref="AS19:AW19">
    <cfRule type="cellIs" dxfId="2769" priority="2769" stopIfTrue="1" operator="equal">
      <formula>0</formula>
    </cfRule>
    <cfRule type="cellIs" dxfId="2768" priority="2770" stopIfTrue="1" operator="greaterThan">
      <formula>0.0000001</formula>
    </cfRule>
  </conditionalFormatting>
  <conditionalFormatting sqref="AS19:AW19">
    <cfRule type="cellIs" dxfId="2767" priority="2767" stopIfTrue="1" operator="equal">
      <formula>0</formula>
    </cfRule>
    <cfRule type="cellIs" dxfId="2766" priority="2768" stopIfTrue="1" operator="greaterThan">
      <formula>0.0000001</formula>
    </cfRule>
  </conditionalFormatting>
  <conditionalFormatting sqref="AS19:AW19">
    <cfRule type="cellIs" dxfId="2765" priority="2765" stopIfTrue="1" operator="equal">
      <formula>0</formula>
    </cfRule>
    <cfRule type="cellIs" dxfId="2764" priority="2766" stopIfTrue="1" operator="greaterThan">
      <formula>0.0000001</formula>
    </cfRule>
  </conditionalFormatting>
  <conditionalFormatting sqref="AS19:AW19">
    <cfRule type="cellIs" dxfId="2763" priority="2763" stopIfTrue="1" operator="equal">
      <formula>0</formula>
    </cfRule>
    <cfRule type="cellIs" dxfId="2762" priority="2764" stopIfTrue="1" operator="greaterThan">
      <formula>0.0000001</formula>
    </cfRule>
  </conditionalFormatting>
  <conditionalFormatting sqref="AS19:AW19">
    <cfRule type="cellIs" dxfId="2761" priority="2761" stopIfTrue="1" operator="equal">
      <formula>0</formula>
    </cfRule>
    <cfRule type="cellIs" dxfId="2760" priority="2762" stopIfTrue="1" operator="greaterThan">
      <formula>0.0000001</formula>
    </cfRule>
  </conditionalFormatting>
  <conditionalFormatting sqref="AS19:AW19">
    <cfRule type="cellIs" dxfId="2759" priority="2759" stopIfTrue="1" operator="equal">
      <formula>0</formula>
    </cfRule>
    <cfRule type="cellIs" dxfId="2758" priority="2760" stopIfTrue="1" operator="greaterThan">
      <formula>0.0000001</formula>
    </cfRule>
  </conditionalFormatting>
  <conditionalFormatting sqref="AS21:AW21">
    <cfRule type="cellIs" dxfId="2757" priority="2757" stopIfTrue="1" operator="equal">
      <formula>0</formula>
    </cfRule>
    <cfRule type="cellIs" dxfId="2756" priority="2758" stopIfTrue="1" operator="greaterThan">
      <formula>0.0000001</formula>
    </cfRule>
  </conditionalFormatting>
  <conditionalFormatting sqref="AS21:AW21">
    <cfRule type="cellIs" dxfId="2755" priority="2755" stopIfTrue="1" operator="equal">
      <formula>0</formula>
    </cfRule>
    <cfRule type="cellIs" dxfId="2754" priority="2756" stopIfTrue="1" operator="greaterThan">
      <formula>0.0000001</formula>
    </cfRule>
  </conditionalFormatting>
  <conditionalFormatting sqref="AS21:AW21">
    <cfRule type="cellIs" dxfId="2753" priority="2753" stopIfTrue="1" operator="equal">
      <formula>0</formula>
    </cfRule>
    <cfRule type="cellIs" dxfId="2752" priority="2754" stopIfTrue="1" operator="greaterThan">
      <formula>0.0000001</formula>
    </cfRule>
  </conditionalFormatting>
  <conditionalFormatting sqref="AS21:AW21">
    <cfRule type="cellIs" dxfId="2751" priority="2751" stopIfTrue="1" operator="equal">
      <formula>0</formula>
    </cfRule>
    <cfRule type="cellIs" dxfId="2750" priority="2752" stopIfTrue="1" operator="greaterThan">
      <formula>0.0000001</formula>
    </cfRule>
  </conditionalFormatting>
  <conditionalFormatting sqref="AS21:AW21">
    <cfRule type="cellIs" dxfId="2749" priority="2749" stopIfTrue="1" operator="equal">
      <formula>0</formula>
    </cfRule>
    <cfRule type="cellIs" dxfId="2748" priority="2750" stopIfTrue="1" operator="greaterThan">
      <formula>0.0000001</formula>
    </cfRule>
  </conditionalFormatting>
  <conditionalFormatting sqref="AS21:AW21">
    <cfRule type="cellIs" dxfId="2747" priority="2747" stopIfTrue="1" operator="equal">
      <formula>0</formula>
    </cfRule>
    <cfRule type="cellIs" dxfId="2746" priority="2748" stopIfTrue="1" operator="greaterThan">
      <formula>0.0000001</formula>
    </cfRule>
  </conditionalFormatting>
  <conditionalFormatting sqref="AS21:AW21">
    <cfRule type="cellIs" dxfId="2745" priority="2745" stopIfTrue="1" operator="equal">
      <formula>0</formula>
    </cfRule>
    <cfRule type="cellIs" dxfId="2744" priority="2746" stopIfTrue="1" operator="greaterThan">
      <formula>0.0000001</formula>
    </cfRule>
  </conditionalFormatting>
  <conditionalFormatting sqref="AS23:AW23">
    <cfRule type="cellIs" dxfId="2743" priority="2743" stopIfTrue="1" operator="equal">
      <formula>0</formula>
    </cfRule>
    <cfRule type="cellIs" dxfId="2742" priority="2744" stopIfTrue="1" operator="greaterThan">
      <formula>0.0000001</formula>
    </cfRule>
  </conditionalFormatting>
  <conditionalFormatting sqref="AS23:AW23">
    <cfRule type="cellIs" dxfId="2741" priority="2741" stopIfTrue="1" operator="equal">
      <formula>0</formula>
    </cfRule>
    <cfRule type="cellIs" dxfId="2740" priority="2742" stopIfTrue="1" operator="greaterThan">
      <formula>0.0000001</formula>
    </cfRule>
  </conditionalFormatting>
  <conditionalFormatting sqref="AS23:AW23">
    <cfRule type="cellIs" dxfId="2739" priority="2739" stopIfTrue="1" operator="equal">
      <formula>0</formula>
    </cfRule>
    <cfRule type="cellIs" dxfId="2738" priority="2740" stopIfTrue="1" operator="greaterThan">
      <formula>0.0000001</formula>
    </cfRule>
  </conditionalFormatting>
  <conditionalFormatting sqref="AS23:AW23">
    <cfRule type="cellIs" dxfId="2737" priority="2737" stopIfTrue="1" operator="equal">
      <formula>0</formula>
    </cfRule>
    <cfRule type="cellIs" dxfId="2736" priority="2738" stopIfTrue="1" operator="greaterThan">
      <formula>0.0000001</formula>
    </cfRule>
  </conditionalFormatting>
  <conditionalFormatting sqref="AS23:AW23">
    <cfRule type="cellIs" dxfId="2735" priority="2735" stopIfTrue="1" operator="equal">
      <formula>0</formula>
    </cfRule>
    <cfRule type="cellIs" dxfId="2734" priority="2736" stopIfTrue="1" operator="greaterThan">
      <formula>0.0000001</formula>
    </cfRule>
  </conditionalFormatting>
  <conditionalFormatting sqref="AS23:AW23">
    <cfRule type="cellIs" dxfId="2733" priority="2733" stopIfTrue="1" operator="equal">
      <formula>0</formula>
    </cfRule>
    <cfRule type="cellIs" dxfId="2732" priority="2734" stopIfTrue="1" operator="greaterThan">
      <formula>0.0000001</formula>
    </cfRule>
  </conditionalFormatting>
  <conditionalFormatting sqref="AS23:AW23">
    <cfRule type="cellIs" dxfId="2731" priority="2731" stopIfTrue="1" operator="equal">
      <formula>0</formula>
    </cfRule>
    <cfRule type="cellIs" dxfId="2730" priority="2732" stopIfTrue="1" operator="greaterThan">
      <formula>0.0000001</formula>
    </cfRule>
  </conditionalFormatting>
  <conditionalFormatting sqref="AS25:AW25">
    <cfRule type="cellIs" dxfId="2729" priority="2729" stopIfTrue="1" operator="equal">
      <formula>0</formula>
    </cfRule>
    <cfRule type="cellIs" dxfId="2728" priority="2730" stopIfTrue="1" operator="greaterThan">
      <formula>0.0000001</formula>
    </cfRule>
  </conditionalFormatting>
  <conditionalFormatting sqref="AS25:AW25">
    <cfRule type="cellIs" dxfId="2727" priority="2727" stopIfTrue="1" operator="equal">
      <formula>0</formula>
    </cfRule>
    <cfRule type="cellIs" dxfId="2726" priority="2728" stopIfTrue="1" operator="greaterThan">
      <formula>0.0000001</formula>
    </cfRule>
  </conditionalFormatting>
  <conditionalFormatting sqref="AS25:AW25">
    <cfRule type="cellIs" dxfId="2725" priority="2725" stopIfTrue="1" operator="equal">
      <formula>0</formula>
    </cfRule>
    <cfRule type="cellIs" dxfId="2724" priority="2726" stopIfTrue="1" operator="greaterThan">
      <formula>0.0000001</formula>
    </cfRule>
  </conditionalFormatting>
  <conditionalFormatting sqref="AS25:AW25">
    <cfRule type="cellIs" dxfId="2723" priority="2723" stopIfTrue="1" operator="equal">
      <formula>0</formula>
    </cfRule>
    <cfRule type="cellIs" dxfId="2722" priority="2724" stopIfTrue="1" operator="greaterThan">
      <formula>0.0000001</formula>
    </cfRule>
  </conditionalFormatting>
  <conditionalFormatting sqref="AS25:AW25">
    <cfRule type="cellIs" dxfId="2721" priority="2721" stopIfTrue="1" operator="equal">
      <formula>0</formula>
    </cfRule>
    <cfRule type="cellIs" dxfId="2720" priority="2722" stopIfTrue="1" operator="greaterThan">
      <formula>0.0000001</formula>
    </cfRule>
  </conditionalFormatting>
  <conditionalFormatting sqref="AS25:AW25">
    <cfRule type="cellIs" dxfId="2719" priority="2719" stopIfTrue="1" operator="equal">
      <formula>0</formula>
    </cfRule>
    <cfRule type="cellIs" dxfId="2718" priority="2720" stopIfTrue="1" operator="greaterThan">
      <formula>0.0000001</formula>
    </cfRule>
  </conditionalFormatting>
  <conditionalFormatting sqref="AS25:AW25">
    <cfRule type="cellIs" dxfId="2717" priority="2717" stopIfTrue="1" operator="equal">
      <formula>0</formula>
    </cfRule>
    <cfRule type="cellIs" dxfId="2716" priority="2718" stopIfTrue="1" operator="greaterThan">
      <formula>0.0000001</formula>
    </cfRule>
  </conditionalFormatting>
  <conditionalFormatting sqref="AS27:AW27">
    <cfRule type="cellIs" dxfId="2715" priority="2715" stopIfTrue="1" operator="equal">
      <formula>0</formula>
    </cfRule>
    <cfRule type="cellIs" dxfId="2714" priority="2716" stopIfTrue="1" operator="greaterThan">
      <formula>0.0000001</formula>
    </cfRule>
  </conditionalFormatting>
  <conditionalFormatting sqref="AS27:AW27">
    <cfRule type="cellIs" dxfId="2713" priority="2713" stopIfTrue="1" operator="equal">
      <formula>0</formula>
    </cfRule>
    <cfRule type="cellIs" dxfId="2712" priority="2714" stopIfTrue="1" operator="greaterThan">
      <formula>0.0000001</formula>
    </cfRule>
  </conditionalFormatting>
  <conditionalFormatting sqref="AS27:AW27">
    <cfRule type="cellIs" dxfId="2711" priority="2711" stopIfTrue="1" operator="equal">
      <formula>0</formula>
    </cfRule>
    <cfRule type="cellIs" dxfId="2710" priority="2712" stopIfTrue="1" operator="greaterThan">
      <formula>0.0000001</formula>
    </cfRule>
  </conditionalFormatting>
  <conditionalFormatting sqref="AS27:AW27">
    <cfRule type="cellIs" dxfId="2709" priority="2709" stopIfTrue="1" operator="equal">
      <formula>0</formula>
    </cfRule>
    <cfRule type="cellIs" dxfId="2708" priority="2710" stopIfTrue="1" operator="greaterThan">
      <formula>0.0000001</formula>
    </cfRule>
  </conditionalFormatting>
  <conditionalFormatting sqref="AS27:AW27">
    <cfRule type="cellIs" dxfId="2707" priority="2707" stopIfTrue="1" operator="equal">
      <formula>0</formula>
    </cfRule>
    <cfRule type="cellIs" dxfId="2706" priority="2708" stopIfTrue="1" operator="greaterThan">
      <formula>0.0000001</formula>
    </cfRule>
  </conditionalFormatting>
  <conditionalFormatting sqref="AS27:AW27">
    <cfRule type="cellIs" dxfId="2705" priority="2705" stopIfTrue="1" operator="equal">
      <formula>0</formula>
    </cfRule>
    <cfRule type="cellIs" dxfId="2704" priority="2706" stopIfTrue="1" operator="greaterThan">
      <formula>0.0000001</formula>
    </cfRule>
  </conditionalFormatting>
  <conditionalFormatting sqref="AS27:AW27">
    <cfRule type="cellIs" dxfId="2703" priority="2703" stopIfTrue="1" operator="equal">
      <formula>0</formula>
    </cfRule>
    <cfRule type="cellIs" dxfId="2702" priority="2704" stopIfTrue="1" operator="greaterThan">
      <formula>0.0000001</formula>
    </cfRule>
  </conditionalFormatting>
  <conditionalFormatting sqref="AS29:AW29">
    <cfRule type="cellIs" dxfId="2701" priority="2701" stopIfTrue="1" operator="equal">
      <formula>0</formula>
    </cfRule>
    <cfRule type="cellIs" dxfId="2700" priority="2702" stopIfTrue="1" operator="greaterThan">
      <formula>0.0000001</formula>
    </cfRule>
  </conditionalFormatting>
  <conditionalFormatting sqref="AS29:AW29">
    <cfRule type="cellIs" dxfId="2699" priority="2699" stopIfTrue="1" operator="equal">
      <formula>0</formula>
    </cfRule>
    <cfRule type="cellIs" dxfId="2698" priority="2700" stopIfTrue="1" operator="greaterThan">
      <formula>0.0000001</formula>
    </cfRule>
  </conditionalFormatting>
  <conditionalFormatting sqref="AS29:AW29">
    <cfRule type="cellIs" dxfId="2697" priority="2697" stopIfTrue="1" operator="equal">
      <formula>0</formula>
    </cfRule>
    <cfRule type="cellIs" dxfId="2696" priority="2698" stopIfTrue="1" operator="greaterThan">
      <formula>0.0000001</formula>
    </cfRule>
  </conditionalFormatting>
  <conditionalFormatting sqref="AS29:AW29">
    <cfRule type="cellIs" dxfId="2695" priority="2695" stopIfTrue="1" operator="equal">
      <formula>0</formula>
    </cfRule>
    <cfRule type="cellIs" dxfId="2694" priority="2696" stopIfTrue="1" operator="greaterThan">
      <formula>0.0000001</formula>
    </cfRule>
  </conditionalFormatting>
  <conditionalFormatting sqref="AS29:AW29">
    <cfRule type="cellIs" dxfId="2693" priority="2693" stopIfTrue="1" operator="equal">
      <formula>0</formula>
    </cfRule>
    <cfRule type="cellIs" dxfId="2692" priority="2694" stopIfTrue="1" operator="greaterThan">
      <formula>0.0000001</formula>
    </cfRule>
  </conditionalFormatting>
  <conditionalFormatting sqref="AS29:AW29">
    <cfRule type="cellIs" dxfId="2691" priority="2691" stopIfTrue="1" operator="equal">
      <formula>0</formula>
    </cfRule>
    <cfRule type="cellIs" dxfId="2690" priority="2692" stopIfTrue="1" operator="greaterThan">
      <formula>0.0000001</formula>
    </cfRule>
  </conditionalFormatting>
  <conditionalFormatting sqref="AS29:AW29">
    <cfRule type="cellIs" dxfId="2689" priority="2689" stopIfTrue="1" operator="equal">
      <formula>0</formula>
    </cfRule>
    <cfRule type="cellIs" dxfId="2688" priority="2690" stopIfTrue="1" operator="greaterThan">
      <formula>0.0000001</formula>
    </cfRule>
  </conditionalFormatting>
  <conditionalFormatting sqref="AS31:AW31">
    <cfRule type="cellIs" dxfId="2687" priority="2687" stopIfTrue="1" operator="equal">
      <formula>0</formula>
    </cfRule>
    <cfRule type="cellIs" dxfId="2686" priority="2688" stopIfTrue="1" operator="greaterThan">
      <formula>0.0000001</formula>
    </cfRule>
  </conditionalFormatting>
  <conditionalFormatting sqref="AS31:AW31">
    <cfRule type="cellIs" dxfId="2685" priority="2685" stopIfTrue="1" operator="equal">
      <formula>0</formula>
    </cfRule>
    <cfRule type="cellIs" dxfId="2684" priority="2686" stopIfTrue="1" operator="greaterThan">
      <formula>0.0000001</formula>
    </cfRule>
  </conditionalFormatting>
  <conditionalFormatting sqref="AS31:AW31">
    <cfRule type="cellIs" dxfId="2683" priority="2683" stopIfTrue="1" operator="equal">
      <formula>0</formula>
    </cfRule>
    <cfRule type="cellIs" dxfId="2682" priority="2684" stopIfTrue="1" operator="greaterThan">
      <formula>0.0000001</formula>
    </cfRule>
  </conditionalFormatting>
  <conditionalFormatting sqref="AS31:AW31">
    <cfRule type="cellIs" dxfId="2681" priority="2681" stopIfTrue="1" operator="equal">
      <formula>0</formula>
    </cfRule>
    <cfRule type="cellIs" dxfId="2680" priority="2682" stopIfTrue="1" operator="greaterThan">
      <formula>0.0000001</formula>
    </cfRule>
  </conditionalFormatting>
  <conditionalFormatting sqref="AS31:AW31">
    <cfRule type="cellIs" dxfId="2679" priority="2679" stopIfTrue="1" operator="equal">
      <formula>0</formula>
    </cfRule>
    <cfRule type="cellIs" dxfId="2678" priority="2680" stopIfTrue="1" operator="greaterThan">
      <formula>0.0000001</formula>
    </cfRule>
  </conditionalFormatting>
  <conditionalFormatting sqref="AS31:AW31">
    <cfRule type="cellIs" dxfId="2677" priority="2677" stopIfTrue="1" operator="equal">
      <formula>0</formula>
    </cfRule>
    <cfRule type="cellIs" dxfId="2676" priority="2678" stopIfTrue="1" operator="greaterThan">
      <formula>0.0000001</formula>
    </cfRule>
  </conditionalFormatting>
  <conditionalFormatting sqref="AS31:AW31">
    <cfRule type="cellIs" dxfId="2675" priority="2675" stopIfTrue="1" operator="equal">
      <formula>0</formula>
    </cfRule>
    <cfRule type="cellIs" dxfId="2674" priority="2676" stopIfTrue="1" operator="greaterThan">
      <formula>0.0000001</formula>
    </cfRule>
  </conditionalFormatting>
  <conditionalFormatting sqref="AS33:AW33">
    <cfRule type="cellIs" dxfId="2673" priority="2673" stopIfTrue="1" operator="equal">
      <formula>0</formula>
    </cfRule>
    <cfRule type="cellIs" dxfId="2672" priority="2674" stopIfTrue="1" operator="greaterThan">
      <formula>0.0000001</formula>
    </cfRule>
  </conditionalFormatting>
  <conditionalFormatting sqref="AS33:AW33">
    <cfRule type="cellIs" dxfId="2671" priority="2671" stopIfTrue="1" operator="equal">
      <formula>0</formula>
    </cfRule>
    <cfRule type="cellIs" dxfId="2670" priority="2672" stopIfTrue="1" operator="greaterThan">
      <formula>0.0000001</formula>
    </cfRule>
  </conditionalFormatting>
  <conditionalFormatting sqref="AS33:AW33">
    <cfRule type="cellIs" dxfId="2669" priority="2669" stopIfTrue="1" operator="equal">
      <formula>0</formula>
    </cfRule>
    <cfRule type="cellIs" dxfId="2668" priority="2670" stopIfTrue="1" operator="greaterThan">
      <formula>0.0000001</formula>
    </cfRule>
  </conditionalFormatting>
  <conditionalFormatting sqref="AS33:AW33">
    <cfRule type="cellIs" dxfId="2667" priority="2667" stopIfTrue="1" operator="equal">
      <formula>0</formula>
    </cfRule>
    <cfRule type="cellIs" dxfId="2666" priority="2668" stopIfTrue="1" operator="greaterThan">
      <formula>0.0000001</formula>
    </cfRule>
  </conditionalFormatting>
  <conditionalFormatting sqref="AS33:AW33">
    <cfRule type="cellIs" dxfId="2665" priority="2665" stopIfTrue="1" operator="equal">
      <formula>0</formula>
    </cfRule>
    <cfRule type="cellIs" dxfId="2664" priority="2666" stopIfTrue="1" operator="greaterThan">
      <formula>0.0000001</formula>
    </cfRule>
  </conditionalFormatting>
  <conditionalFormatting sqref="AS33:AW33">
    <cfRule type="cellIs" dxfId="2663" priority="2663" stopIfTrue="1" operator="equal">
      <formula>0</formula>
    </cfRule>
    <cfRule type="cellIs" dxfId="2662" priority="2664" stopIfTrue="1" operator="greaterThan">
      <formula>0.0000001</formula>
    </cfRule>
  </conditionalFormatting>
  <conditionalFormatting sqref="AS33:AW33">
    <cfRule type="cellIs" dxfId="2661" priority="2661" stopIfTrue="1" operator="equal">
      <formula>0</formula>
    </cfRule>
    <cfRule type="cellIs" dxfId="2660" priority="2662" stopIfTrue="1" operator="greaterThan">
      <formula>0.0000001</formula>
    </cfRule>
  </conditionalFormatting>
  <conditionalFormatting sqref="AS35:AW35">
    <cfRule type="cellIs" dxfId="2659" priority="2659" stopIfTrue="1" operator="equal">
      <formula>0</formula>
    </cfRule>
    <cfRule type="cellIs" dxfId="2658" priority="2660" stopIfTrue="1" operator="greaterThan">
      <formula>0.0000001</formula>
    </cfRule>
  </conditionalFormatting>
  <conditionalFormatting sqref="AS35:AW35">
    <cfRule type="cellIs" dxfId="2657" priority="2657" stopIfTrue="1" operator="equal">
      <formula>0</formula>
    </cfRule>
    <cfRule type="cellIs" dxfId="2656" priority="2658" stopIfTrue="1" operator="greaterThan">
      <formula>0.0000001</formula>
    </cfRule>
  </conditionalFormatting>
  <conditionalFormatting sqref="AS35:AW35">
    <cfRule type="cellIs" dxfId="2655" priority="2655" stopIfTrue="1" operator="equal">
      <formula>0</formula>
    </cfRule>
    <cfRule type="cellIs" dxfId="2654" priority="2656" stopIfTrue="1" operator="greaterThan">
      <formula>0.0000001</formula>
    </cfRule>
  </conditionalFormatting>
  <conditionalFormatting sqref="AS35:AW35">
    <cfRule type="cellIs" dxfId="2653" priority="2653" stopIfTrue="1" operator="equal">
      <formula>0</formula>
    </cfRule>
    <cfRule type="cellIs" dxfId="2652" priority="2654" stopIfTrue="1" operator="greaterThan">
      <formula>0.0000001</formula>
    </cfRule>
  </conditionalFormatting>
  <conditionalFormatting sqref="AS35:AW35">
    <cfRule type="cellIs" dxfId="2651" priority="2651" stopIfTrue="1" operator="equal">
      <formula>0</formula>
    </cfRule>
    <cfRule type="cellIs" dxfId="2650" priority="2652" stopIfTrue="1" operator="greaterThan">
      <formula>0.0000001</formula>
    </cfRule>
  </conditionalFormatting>
  <conditionalFormatting sqref="AS35:AW35">
    <cfRule type="cellIs" dxfId="2649" priority="2649" stopIfTrue="1" operator="equal">
      <formula>0</formula>
    </cfRule>
    <cfRule type="cellIs" dxfId="2648" priority="2650" stopIfTrue="1" operator="greaterThan">
      <formula>0.0000001</formula>
    </cfRule>
  </conditionalFormatting>
  <conditionalFormatting sqref="AS35:AW35">
    <cfRule type="cellIs" dxfId="2647" priority="2647" stopIfTrue="1" operator="equal">
      <formula>0</formula>
    </cfRule>
    <cfRule type="cellIs" dxfId="2646" priority="2648" stopIfTrue="1" operator="greaterThan">
      <formula>0.0000001</formula>
    </cfRule>
  </conditionalFormatting>
  <conditionalFormatting sqref="AS37:AW37">
    <cfRule type="cellIs" dxfId="2645" priority="2645" stopIfTrue="1" operator="equal">
      <formula>0</formula>
    </cfRule>
    <cfRule type="cellIs" dxfId="2644" priority="2646" stopIfTrue="1" operator="greaterThan">
      <formula>0.0000001</formula>
    </cfRule>
  </conditionalFormatting>
  <conditionalFormatting sqref="AS37:AW37">
    <cfRule type="cellIs" dxfId="2643" priority="2643" stopIfTrue="1" operator="equal">
      <formula>0</formula>
    </cfRule>
    <cfRule type="cellIs" dxfId="2642" priority="2644" stopIfTrue="1" operator="greaterThan">
      <formula>0.0000001</formula>
    </cfRule>
  </conditionalFormatting>
  <conditionalFormatting sqref="AS37:AW37">
    <cfRule type="cellIs" dxfId="2641" priority="2641" stopIfTrue="1" operator="equal">
      <formula>0</formula>
    </cfRule>
    <cfRule type="cellIs" dxfId="2640" priority="2642" stopIfTrue="1" operator="greaterThan">
      <formula>0.0000001</formula>
    </cfRule>
  </conditionalFormatting>
  <conditionalFormatting sqref="AS37:AW37">
    <cfRule type="cellIs" dxfId="2639" priority="2639" stopIfTrue="1" operator="equal">
      <formula>0</formula>
    </cfRule>
    <cfRule type="cellIs" dxfId="2638" priority="2640" stopIfTrue="1" operator="greaterThan">
      <formula>0.0000001</formula>
    </cfRule>
  </conditionalFormatting>
  <conditionalFormatting sqref="AS37:AW37">
    <cfRule type="cellIs" dxfId="2637" priority="2637" stopIfTrue="1" operator="equal">
      <formula>0</formula>
    </cfRule>
    <cfRule type="cellIs" dxfId="2636" priority="2638" stopIfTrue="1" operator="greaterThan">
      <formula>0.0000001</formula>
    </cfRule>
  </conditionalFormatting>
  <conditionalFormatting sqref="AS37:AW37">
    <cfRule type="cellIs" dxfId="2635" priority="2635" stopIfTrue="1" operator="equal">
      <formula>0</formula>
    </cfRule>
    <cfRule type="cellIs" dxfId="2634" priority="2636" stopIfTrue="1" operator="greaterThan">
      <formula>0.0000001</formula>
    </cfRule>
  </conditionalFormatting>
  <conditionalFormatting sqref="AS37:AW37">
    <cfRule type="cellIs" dxfId="2633" priority="2633" stopIfTrue="1" operator="equal">
      <formula>0</formula>
    </cfRule>
    <cfRule type="cellIs" dxfId="2632" priority="2634" stopIfTrue="1" operator="greaterThan">
      <formula>0.0000001</formula>
    </cfRule>
  </conditionalFormatting>
  <conditionalFormatting sqref="AS39:AW39">
    <cfRule type="cellIs" dxfId="2631" priority="2631" stopIfTrue="1" operator="equal">
      <formula>0</formula>
    </cfRule>
    <cfRule type="cellIs" dxfId="2630" priority="2632" stopIfTrue="1" operator="greaterThan">
      <formula>0.0000001</formula>
    </cfRule>
  </conditionalFormatting>
  <conditionalFormatting sqref="AS39:AW39">
    <cfRule type="cellIs" dxfId="2629" priority="2629" stopIfTrue="1" operator="equal">
      <formula>0</formula>
    </cfRule>
    <cfRule type="cellIs" dxfId="2628" priority="2630" stopIfTrue="1" operator="greaterThan">
      <formula>0.0000001</formula>
    </cfRule>
  </conditionalFormatting>
  <conditionalFormatting sqref="AS39:AW39">
    <cfRule type="cellIs" dxfId="2627" priority="2627" stopIfTrue="1" operator="equal">
      <formula>0</formula>
    </cfRule>
    <cfRule type="cellIs" dxfId="2626" priority="2628" stopIfTrue="1" operator="greaterThan">
      <formula>0.0000001</formula>
    </cfRule>
  </conditionalFormatting>
  <conditionalFormatting sqref="AS39:AW39">
    <cfRule type="cellIs" dxfId="2625" priority="2625" stopIfTrue="1" operator="equal">
      <formula>0</formula>
    </cfRule>
    <cfRule type="cellIs" dxfId="2624" priority="2626" stopIfTrue="1" operator="greaterThan">
      <formula>0.0000001</formula>
    </cfRule>
  </conditionalFormatting>
  <conditionalFormatting sqref="AS39:AW39">
    <cfRule type="cellIs" dxfId="2623" priority="2623" stopIfTrue="1" operator="equal">
      <formula>0</formula>
    </cfRule>
    <cfRule type="cellIs" dxfId="2622" priority="2624" stopIfTrue="1" operator="greaterThan">
      <formula>0.0000001</formula>
    </cfRule>
  </conditionalFormatting>
  <conditionalFormatting sqref="AS39:AW39">
    <cfRule type="cellIs" dxfId="2621" priority="2621" stopIfTrue="1" operator="equal">
      <formula>0</formula>
    </cfRule>
    <cfRule type="cellIs" dxfId="2620" priority="2622" stopIfTrue="1" operator="greaterThan">
      <formula>0.0000001</formula>
    </cfRule>
  </conditionalFormatting>
  <conditionalFormatting sqref="AS39:AW39">
    <cfRule type="cellIs" dxfId="2619" priority="2619" stopIfTrue="1" operator="equal">
      <formula>0</formula>
    </cfRule>
    <cfRule type="cellIs" dxfId="2618" priority="2620" stopIfTrue="1" operator="greaterThan">
      <formula>0.0000001</formula>
    </cfRule>
  </conditionalFormatting>
  <conditionalFormatting sqref="AS41:AW41">
    <cfRule type="cellIs" dxfId="2617" priority="2617" stopIfTrue="1" operator="equal">
      <formula>0</formula>
    </cfRule>
    <cfRule type="cellIs" dxfId="2616" priority="2618" stopIfTrue="1" operator="greaterThan">
      <formula>0.0000001</formula>
    </cfRule>
  </conditionalFormatting>
  <conditionalFormatting sqref="AS41:AW41">
    <cfRule type="cellIs" dxfId="2615" priority="2615" stopIfTrue="1" operator="equal">
      <formula>0</formula>
    </cfRule>
    <cfRule type="cellIs" dxfId="2614" priority="2616" stopIfTrue="1" operator="greaterThan">
      <formula>0.0000001</formula>
    </cfRule>
  </conditionalFormatting>
  <conditionalFormatting sqref="AS41:AW41">
    <cfRule type="cellIs" dxfId="2613" priority="2613" stopIfTrue="1" operator="equal">
      <formula>0</formula>
    </cfRule>
    <cfRule type="cellIs" dxfId="2612" priority="2614" stopIfTrue="1" operator="greaterThan">
      <formula>0.0000001</formula>
    </cfRule>
  </conditionalFormatting>
  <conditionalFormatting sqref="AS41:AW41">
    <cfRule type="cellIs" dxfId="2611" priority="2611" stopIfTrue="1" operator="equal">
      <formula>0</formula>
    </cfRule>
    <cfRule type="cellIs" dxfId="2610" priority="2612" stopIfTrue="1" operator="greaterThan">
      <formula>0.0000001</formula>
    </cfRule>
  </conditionalFormatting>
  <conditionalFormatting sqref="AS41:AW41">
    <cfRule type="cellIs" dxfId="2609" priority="2609" stopIfTrue="1" operator="equal">
      <formula>0</formula>
    </cfRule>
    <cfRule type="cellIs" dxfId="2608" priority="2610" stopIfTrue="1" operator="greaterThan">
      <formula>0.0000001</formula>
    </cfRule>
  </conditionalFormatting>
  <conditionalFormatting sqref="AS41:AW41">
    <cfRule type="cellIs" dxfId="2607" priority="2607" stopIfTrue="1" operator="equal">
      <formula>0</formula>
    </cfRule>
    <cfRule type="cellIs" dxfId="2606" priority="2608" stopIfTrue="1" operator="greaterThan">
      <formula>0.0000001</formula>
    </cfRule>
  </conditionalFormatting>
  <conditionalFormatting sqref="AS41:AW41">
    <cfRule type="cellIs" dxfId="2605" priority="2605" stopIfTrue="1" operator="equal">
      <formula>0</formula>
    </cfRule>
    <cfRule type="cellIs" dxfId="2604" priority="2606" stopIfTrue="1" operator="greaterThan">
      <formula>0.0000001</formula>
    </cfRule>
  </conditionalFormatting>
  <conditionalFormatting sqref="AS43:AW43">
    <cfRule type="cellIs" dxfId="2603" priority="2603" stopIfTrue="1" operator="equal">
      <formula>0</formula>
    </cfRule>
    <cfRule type="cellIs" dxfId="2602" priority="2604" stopIfTrue="1" operator="greaterThan">
      <formula>0.0000001</formula>
    </cfRule>
  </conditionalFormatting>
  <conditionalFormatting sqref="AS43:AW43">
    <cfRule type="cellIs" dxfId="2601" priority="2601" stopIfTrue="1" operator="equal">
      <formula>0</formula>
    </cfRule>
    <cfRule type="cellIs" dxfId="2600" priority="2602" stopIfTrue="1" operator="greaterThan">
      <formula>0.0000001</formula>
    </cfRule>
  </conditionalFormatting>
  <conditionalFormatting sqref="AS43:AW43">
    <cfRule type="cellIs" dxfId="2599" priority="2599" stopIfTrue="1" operator="equal">
      <formula>0</formula>
    </cfRule>
    <cfRule type="cellIs" dxfId="2598" priority="2600" stopIfTrue="1" operator="greaterThan">
      <formula>0.0000001</formula>
    </cfRule>
  </conditionalFormatting>
  <conditionalFormatting sqref="AS43:AW43">
    <cfRule type="cellIs" dxfId="2597" priority="2597" stopIfTrue="1" operator="equal">
      <formula>0</formula>
    </cfRule>
    <cfRule type="cellIs" dxfId="2596" priority="2598" stopIfTrue="1" operator="greaterThan">
      <formula>0.0000001</formula>
    </cfRule>
  </conditionalFormatting>
  <conditionalFormatting sqref="AS43:AW43">
    <cfRule type="cellIs" dxfId="2595" priority="2595" stopIfTrue="1" operator="equal">
      <formula>0</formula>
    </cfRule>
    <cfRule type="cellIs" dxfId="2594" priority="2596" stopIfTrue="1" operator="greaterThan">
      <formula>0.0000001</formula>
    </cfRule>
  </conditionalFormatting>
  <conditionalFormatting sqref="AS43:AW43">
    <cfRule type="cellIs" dxfId="2593" priority="2593" stopIfTrue="1" operator="equal">
      <formula>0</formula>
    </cfRule>
    <cfRule type="cellIs" dxfId="2592" priority="2594" stopIfTrue="1" operator="greaterThan">
      <formula>0.0000001</formula>
    </cfRule>
  </conditionalFormatting>
  <conditionalFormatting sqref="AS43:AW43">
    <cfRule type="cellIs" dxfId="2591" priority="2591" stopIfTrue="1" operator="equal">
      <formula>0</formula>
    </cfRule>
    <cfRule type="cellIs" dxfId="2590" priority="2592" stopIfTrue="1" operator="greaterThan">
      <formula>0.0000001</formula>
    </cfRule>
  </conditionalFormatting>
  <conditionalFormatting sqref="AS45:AW45">
    <cfRule type="cellIs" dxfId="2589" priority="2589" stopIfTrue="1" operator="equal">
      <formula>0</formula>
    </cfRule>
    <cfRule type="cellIs" dxfId="2588" priority="2590" stopIfTrue="1" operator="greaterThan">
      <formula>0.0000001</formula>
    </cfRule>
  </conditionalFormatting>
  <conditionalFormatting sqref="AS45:AW45">
    <cfRule type="cellIs" dxfId="2587" priority="2587" stopIfTrue="1" operator="equal">
      <formula>0</formula>
    </cfRule>
    <cfRule type="cellIs" dxfId="2586" priority="2588" stopIfTrue="1" operator="greaterThan">
      <formula>0.0000001</formula>
    </cfRule>
  </conditionalFormatting>
  <conditionalFormatting sqref="AS45:AW45">
    <cfRule type="cellIs" dxfId="2585" priority="2585" stopIfTrue="1" operator="equal">
      <formula>0</formula>
    </cfRule>
    <cfRule type="cellIs" dxfId="2584" priority="2586" stopIfTrue="1" operator="greaterThan">
      <formula>0.0000001</formula>
    </cfRule>
  </conditionalFormatting>
  <conditionalFormatting sqref="AS45:AW45">
    <cfRule type="cellIs" dxfId="2583" priority="2583" stopIfTrue="1" operator="equal">
      <formula>0</formula>
    </cfRule>
    <cfRule type="cellIs" dxfId="2582" priority="2584" stopIfTrue="1" operator="greaterThan">
      <formula>0.0000001</formula>
    </cfRule>
  </conditionalFormatting>
  <conditionalFormatting sqref="AS45:AW45">
    <cfRule type="cellIs" dxfId="2581" priority="2581" stopIfTrue="1" operator="equal">
      <formula>0</formula>
    </cfRule>
    <cfRule type="cellIs" dxfId="2580" priority="2582" stopIfTrue="1" operator="greaterThan">
      <formula>0.0000001</formula>
    </cfRule>
  </conditionalFormatting>
  <conditionalFormatting sqref="AS45:AW45">
    <cfRule type="cellIs" dxfId="2579" priority="2579" stopIfTrue="1" operator="equal">
      <formula>0</formula>
    </cfRule>
    <cfRule type="cellIs" dxfId="2578" priority="2580" stopIfTrue="1" operator="greaterThan">
      <formula>0.0000001</formula>
    </cfRule>
  </conditionalFormatting>
  <conditionalFormatting sqref="AS45:AW45">
    <cfRule type="cellIs" dxfId="2577" priority="2577" stopIfTrue="1" operator="equal">
      <formula>0</formula>
    </cfRule>
    <cfRule type="cellIs" dxfId="2576" priority="2578" stopIfTrue="1" operator="greaterThan">
      <formula>0.0000001</formula>
    </cfRule>
  </conditionalFormatting>
  <conditionalFormatting sqref="AS33:AW33">
    <cfRule type="cellIs" dxfId="2575" priority="2575" stopIfTrue="1" operator="equal">
      <formula>0</formula>
    </cfRule>
    <cfRule type="cellIs" dxfId="2574" priority="2576" stopIfTrue="1" operator="greaterThan">
      <formula>0.0000001</formula>
    </cfRule>
  </conditionalFormatting>
  <conditionalFormatting sqref="AS33:AW33">
    <cfRule type="cellIs" dxfId="2573" priority="2573" stopIfTrue="1" operator="equal">
      <formula>0</formula>
    </cfRule>
    <cfRule type="cellIs" dxfId="2572" priority="2574" stopIfTrue="1" operator="greaterThan">
      <formula>0.0000001</formula>
    </cfRule>
  </conditionalFormatting>
  <conditionalFormatting sqref="AS33:AW33">
    <cfRule type="cellIs" dxfId="2571" priority="2571" stopIfTrue="1" operator="equal">
      <formula>0</formula>
    </cfRule>
    <cfRule type="cellIs" dxfId="2570" priority="2572" stopIfTrue="1" operator="greaterThan">
      <formula>0.0000001</formula>
    </cfRule>
  </conditionalFormatting>
  <conditionalFormatting sqref="AS33:AW33">
    <cfRule type="cellIs" dxfId="2569" priority="2569" stopIfTrue="1" operator="equal">
      <formula>0</formula>
    </cfRule>
    <cfRule type="cellIs" dxfId="2568" priority="2570" stopIfTrue="1" operator="greaterThan">
      <formula>0.0000001</formula>
    </cfRule>
  </conditionalFormatting>
  <conditionalFormatting sqref="AS33:AW33">
    <cfRule type="cellIs" dxfId="2567" priority="2567" stopIfTrue="1" operator="equal">
      <formula>0</formula>
    </cfRule>
    <cfRule type="cellIs" dxfId="2566" priority="2568" stopIfTrue="1" operator="greaterThan">
      <formula>0.0000001</formula>
    </cfRule>
  </conditionalFormatting>
  <conditionalFormatting sqref="AS33:AW33">
    <cfRule type="cellIs" dxfId="2565" priority="2565" stopIfTrue="1" operator="equal">
      <formula>0</formula>
    </cfRule>
    <cfRule type="cellIs" dxfId="2564" priority="2566" stopIfTrue="1" operator="greaterThan">
      <formula>0.0000001</formula>
    </cfRule>
  </conditionalFormatting>
  <conditionalFormatting sqref="AS33:AW33">
    <cfRule type="cellIs" dxfId="2563" priority="2563" stopIfTrue="1" operator="equal">
      <formula>0</formula>
    </cfRule>
    <cfRule type="cellIs" dxfId="2562" priority="2564" stopIfTrue="1" operator="greaterThan">
      <formula>0.0000001</formula>
    </cfRule>
  </conditionalFormatting>
  <conditionalFormatting sqref="AS33:AW33">
    <cfRule type="cellIs" dxfId="2561" priority="2561" stopIfTrue="1" operator="equal">
      <formula>0</formula>
    </cfRule>
    <cfRule type="cellIs" dxfId="2560" priority="2562" stopIfTrue="1" operator="greaterThan">
      <formula>0.0000001</formula>
    </cfRule>
  </conditionalFormatting>
  <conditionalFormatting sqref="AS33:AW33">
    <cfRule type="cellIs" dxfId="2559" priority="2559" stopIfTrue="1" operator="equal">
      <formula>0</formula>
    </cfRule>
    <cfRule type="cellIs" dxfId="2558" priority="2560" stopIfTrue="1" operator="greaterThan">
      <formula>0.0000001</formula>
    </cfRule>
  </conditionalFormatting>
  <conditionalFormatting sqref="AS33:AW33">
    <cfRule type="cellIs" dxfId="2557" priority="2557" stopIfTrue="1" operator="equal">
      <formula>0</formula>
    </cfRule>
    <cfRule type="cellIs" dxfId="2556" priority="2558" stopIfTrue="1" operator="greaterThan">
      <formula>0.0000001</formula>
    </cfRule>
  </conditionalFormatting>
  <conditionalFormatting sqref="AS33:AW33">
    <cfRule type="cellIs" dxfId="2555" priority="2555" stopIfTrue="1" operator="equal">
      <formula>0</formula>
    </cfRule>
    <cfRule type="cellIs" dxfId="2554" priority="2556" stopIfTrue="1" operator="greaterThan">
      <formula>0.0000001</formula>
    </cfRule>
  </conditionalFormatting>
  <conditionalFormatting sqref="AS33:AW33">
    <cfRule type="cellIs" dxfId="2553" priority="2553" stopIfTrue="1" operator="equal">
      <formula>0</formula>
    </cfRule>
    <cfRule type="cellIs" dxfId="2552" priority="2554" stopIfTrue="1" operator="greaterThan">
      <formula>0.0000001</formula>
    </cfRule>
  </conditionalFormatting>
  <conditionalFormatting sqref="AS33:AW33">
    <cfRule type="cellIs" dxfId="2551" priority="2551" stopIfTrue="1" operator="equal">
      <formula>0</formula>
    </cfRule>
    <cfRule type="cellIs" dxfId="2550" priority="2552" stopIfTrue="1" operator="greaterThan">
      <formula>0.0000001</formula>
    </cfRule>
  </conditionalFormatting>
  <conditionalFormatting sqref="AS33:AW33">
    <cfRule type="cellIs" dxfId="2549" priority="2549" stopIfTrue="1" operator="equal">
      <formula>0</formula>
    </cfRule>
    <cfRule type="cellIs" dxfId="2548" priority="2550" stopIfTrue="1" operator="greaterThan">
      <formula>0.0000001</formula>
    </cfRule>
  </conditionalFormatting>
  <conditionalFormatting sqref="AS35:AW35">
    <cfRule type="cellIs" dxfId="2547" priority="2547" stopIfTrue="1" operator="equal">
      <formula>0</formula>
    </cfRule>
    <cfRule type="cellIs" dxfId="2546" priority="2548" stopIfTrue="1" operator="greaterThan">
      <formula>0.0000001</formula>
    </cfRule>
  </conditionalFormatting>
  <conditionalFormatting sqref="AS35:AW35">
    <cfRule type="cellIs" dxfId="2545" priority="2545" stopIfTrue="1" operator="equal">
      <formula>0</formula>
    </cfRule>
    <cfRule type="cellIs" dxfId="2544" priority="2546" stopIfTrue="1" operator="greaterThan">
      <formula>0.0000001</formula>
    </cfRule>
  </conditionalFormatting>
  <conditionalFormatting sqref="AS35:AW35">
    <cfRule type="cellIs" dxfId="2543" priority="2543" stopIfTrue="1" operator="equal">
      <formula>0</formula>
    </cfRule>
    <cfRule type="cellIs" dxfId="2542" priority="2544" stopIfTrue="1" operator="greaterThan">
      <formula>0.0000001</formula>
    </cfRule>
  </conditionalFormatting>
  <conditionalFormatting sqref="AS35:AW35">
    <cfRule type="cellIs" dxfId="2541" priority="2541" stopIfTrue="1" operator="equal">
      <formula>0</formula>
    </cfRule>
    <cfRule type="cellIs" dxfId="2540" priority="2542" stopIfTrue="1" operator="greaterThan">
      <formula>0.0000001</formula>
    </cfRule>
  </conditionalFormatting>
  <conditionalFormatting sqref="AS35:AW35">
    <cfRule type="cellIs" dxfId="2539" priority="2539" stopIfTrue="1" operator="equal">
      <formula>0</formula>
    </cfRule>
    <cfRule type="cellIs" dxfId="2538" priority="2540" stopIfTrue="1" operator="greaterThan">
      <formula>0.0000001</formula>
    </cfRule>
  </conditionalFormatting>
  <conditionalFormatting sqref="AS35:AW35">
    <cfRule type="cellIs" dxfId="2537" priority="2537" stopIfTrue="1" operator="equal">
      <formula>0</formula>
    </cfRule>
    <cfRule type="cellIs" dxfId="2536" priority="2538" stopIfTrue="1" operator="greaterThan">
      <formula>0.0000001</formula>
    </cfRule>
  </conditionalFormatting>
  <conditionalFormatting sqref="AS35:AW35">
    <cfRule type="cellIs" dxfId="2535" priority="2535" stopIfTrue="1" operator="equal">
      <formula>0</formula>
    </cfRule>
    <cfRule type="cellIs" dxfId="2534" priority="2536" stopIfTrue="1" operator="greaterThan">
      <formula>0.0000001</formula>
    </cfRule>
  </conditionalFormatting>
  <conditionalFormatting sqref="AS35:AW35">
    <cfRule type="cellIs" dxfId="2533" priority="2533" stopIfTrue="1" operator="equal">
      <formula>0</formula>
    </cfRule>
    <cfRule type="cellIs" dxfId="2532" priority="2534" stopIfTrue="1" operator="greaterThan">
      <formula>0.0000001</formula>
    </cfRule>
  </conditionalFormatting>
  <conditionalFormatting sqref="AS35:AW35">
    <cfRule type="cellIs" dxfId="2531" priority="2531" stopIfTrue="1" operator="equal">
      <formula>0</formula>
    </cfRule>
    <cfRule type="cellIs" dxfId="2530" priority="2532" stopIfTrue="1" operator="greaterThan">
      <formula>0.0000001</formula>
    </cfRule>
  </conditionalFormatting>
  <conditionalFormatting sqref="AS35:AW35">
    <cfRule type="cellIs" dxfId="2529" priority="2529" stopIfTrue="1" operator="equal">
      <formula>0</formula>
    </cfRule>
    <cfRule type="cellIs" dxfId="2528" priority="2530" stopIfTrue="1" operator="greaterThan">
      <formula>0.0000001</formula>
    </cfRule>
  </conditionalFormatting>
  <conditionalFormatting sqref="AS35:AW35">
    <cfRule type="cellIs" dxfId="2527" priority="2527" stopIfTrue="1" operator="equal">
      <formula>0</formula>
    </cfRule>
    <cfRule type="cellIs" dxfId="2526" priority="2528" stopIfTrue="1" operator="greaterThan">
      <formula>0.0000001</formula>
    </cfRule>
  </conditionalFormatting>
  <conditionalFormatting sqref="AS35:AW35">
    <cfRule type="cellIs" dxfId="2525" priority="2525" stopIfTrue="1" operator="equal">
      <formula>0</formula>
    </cfRule>
    <cfRule type="cellIs" dxfId="2524" priority="2526" stopIfTrue="1" operator="greaterThan">
      <formula>0.0000001</formula>
    </cfRule>
  </conditionalFormatting>
  <conditionalFormatting sqref="AS35:AW35">
    <cfRule type="cellIs" dxfId="2523" priority="2523" stopIfTrue="1" operator="equal">
      <formula>0</formula>
    </cfRule>
    <cfRule type="cellIs" dxfId="2522" priority="2524" stopIfTrue="1" operator="greaterThan">
      <formula>0.0000001</formula>
    </cfRule>
  </conditionalFormatting>
  <conditionalFormatting sqref="AS35:AW35">
    <cfRule type="cellIs" dxfId="2521" priority="2521" stopIfTrue="1" operator="equal">
      <formula>0</formula>
    </cfRule>
    <cfRule type="cellIs" dxfId="2520" priority="2522" stopIfTrue="1" operator="greaterThan">
      <formula>0.0000001</formula>
    </cfRule>
  </conditionalFormatting>
  <conditionalFormatting sqref="AX31:BB31">
    <cfRule type="cellIs" dxfId="2519" priority="2519" stopIfTrue="1" operator="equal">
      <formula>0</formula>
    </cfRule>
    <cfRule type="cellIs" dxfId="2518" priority="2520" stopIfTrue="1" operator="greaterThan">
      <formula>0.0000001</formula>
    </cfRule>
  </conditionalFormatting>
  <conditionalFormatting sqref="AX31:BB31">
    <cfRule type="cellIs" dxfId="2517" priority="2517" stopIfTrue="1" operator="equal">
      <formula>0</formula>
    </cfRule>
    <cfRule type="cellIs" dxfId="2516" priority="2518" stopIfTrue="1" operator="greaterThan">
      <formula>0.0000001</formula>
    </cfRule>
  </conditionalFormatting>
  <conditionalFormatting sqref="AX31:BB31">
    <cfRule type="cellIs" dxfId="2515" priority="2515" stopIfTrue="1" operator="equal">
      <formula>0</formula>
    </cfRule>
    <cfRule type="cellIs" dxfId="2514" priority="2516" stopIfTrue="1" operator="greaterThan">
      <formula>0.0000001</formula>
    </cfRule>
  </conditionalFormatting>
  <conditionalFormatting sqref="AX31:BB31">
    <cfRule type="cellIs" dxfId="2513" priority="2513" stopIfTrue="1" operator="equal">
      <formula>0</formula>
    </cfRule>
    <cfRule type="cellIs" dxfId="2512" priority="2514" stopIfTrue="1" operator="greaterThan">
      <formula>0.0000001</formula>
    </cfRule>
  </conditionalFormatting>
  <conditionalFormatting sqref="AX31:BB31">
    <cfRule type="cellIs" dxfId="2511" priority="2511" stopIfTrue="1" operator="equal">
      <formula>0</formula>
    </cfRule>
    <cfRule type="cellIs" dxfId="2510" priority="2512" stopIfTrue="1" operator="greaterThan">
      <formula>0.0000001</formula>
    </cfRule>
  </conditionalFormatting>
  <conditionalFormatting sqref="AX31:BB31">
    <cfRule type="cellIs" dxfId="2509" priority="2509" stopIfTrue="1" operator="equal">
      <formula>0</formula>
    </cfRule>
    <cfRule type="cellIs" dxfId="2508" priority="2510" stopIfTrue="1" operator="greaterThan">
      <formula>0.0000001</formula>
    </cfRule>
  </conditionalFormatting>
  <conditionalFormatting sqref="AX31:BB31">
    <cfRule type="cellIs" dxfId="2507" priority="2507" stopIfTrue="1" operator="equal">
      <formula>0</formula>
    </cfRule>
    <cfRule type="cellIs" dxfId="2506" priority="2508" stopIfTrue="1" operator="greaterThan">
      <formula>0.0000001</formula>
    </cfRule>
  </conditionalFormatting>
  <conditionalFormatting sqref="AX17:BB17">
    <cfRule type="cellIs" dxfId="2505" priority="2505" stopIfTrue="1" operator="equal">
      <formula>0</formula>
    </cfRule>
    <cfRule type="cellIs" dxfId="2504" priority="2506" stopIfTrue="1" operator="greaterThan">
      <formula>0.0000001</formula>
    </cfRule>
  </conditionalFormatting>
  <conditionalFormatting sqref="AX17:BB17">
    <cfRule type="cellIs" dxfId="2503" priority="2503" stopIfTrue="1" operator="equal">
      <formula>0</formula>
    </cfRule>
    <cfRule type="cellIs" dxfId="2502" priority="2504" stopIfTrue="1" operator="greaterThan">
      <formula>0.0000001</formula>
    </cfRule>
  </conditionalFormatting>
  <conditionalFormatting sqref="AX17:BB17">
    <cfRule type="cellIs" dxfId="2501" priority="2501" stopIfTrue="1" operator="equal">
      <formula>0</formula>
    </cfRule>
    <cfRule type="cellIs" dxfId="2500" priority="2502" stopIfTrue="1" operator="greaterThan">
      <formula>0.0000001</formula>
    </cfRule>
  </conditionalFormatting>
  <conditionalFormatting sqref="AX17:BB17">
    <cfRule type="cellIs" dxfId="2499" priority="2499" stopIfTrue="1" operator="equal">
      <formula>0</formula>
    </cfRule>
    <cfRule type="cellIs" dxfId="2498" priority="2500" stopIfTrue="1" operator="greaterThan">
      <formula>0.0000001</formula>
    </cfRule>
  </conditionalFormatting>
  <conditionalFormatting sqref="AX17:BB17">
    <cfRule type="cellIs" dxfId="2497" priority="2497" stopIfTrue="1" operator="equal">
      <formula>0</formula>
    </cfRule>
    <cfRule type="cellIs" dxfId="2496" priority="2498" stopIfTrue="1" operator="greaterThan">
      <formula>0.0000001</formula>
    </cfRule>
  </conditionalFormatting>
  <conditionalFormatting sqref="AX17:BB17">
    <cfRule type="cellIs" dxfId="2495" priority="2495" stopIfTrue="1" operator="equal">
      <formula>0</formula>
    </cfRule>
    <cfRule type="cellIs" dxfId="2494" priority="2496" stopIfTrue="1" operator="greaterThan">
      <formula>0.0000001</formula>
    </cfRule>
  </conditionalFormatting>
  <conditionalFormatting sqref="AX17:BB17">
    <cfRule type="cellIs" dxfId="2493" priority="2493" stopIfTrue="1" operator="equal">
      <formula>0</formula>
    </cfRule>
    <cfRule type="cellIs" dxfId="2492" priority="2494" stopIfTrue="1" operator="greaterThan">
      <formula>0.0000001</formula>
    </cfRule>
  </conditionalFormatting>
  <conditionalFormatting sqref="AX19:BB19">
    <cfRule type="cellIs" dxfId="2491" priority="2491" stopIfTrue="1" operator="equal">
      <formula>0</formula>
    </cfRule>
    <cfRule type="cellIs" dxfId="2490" priority="2492" stopIfTrue="1" operator="greaterThan">
      <formula>0.0000001</formula>
    </cfRule>
  </conditionalFormatting>
  <conditionalFormatting sqref="AX19:BB19">
    <cfRule type="cellIs" dxfId="2489" priority="2489" stopIfTrue="1" operator="equal">
      <formula>0</formula>
    </cfRule>
    <cfRule type="cellIs" dxfId="2488" priority="2490" stopIfTrue="1" operator="greaterThan">
      <formula>0.0000001</formula>
    </cfRule>
  </conditionalFormatting>
  <conditionalFormatting sqref="AX19:BB19">
    <cfRule type="cellIs" dxfId="2487" priority="2487" stopIfTrue="1" operator="equal">
      <formula>0</formula>
    </cfRule>
    <cfRule type="cellIs" dxfId="2486" priority="2488" stopIfTrue="1" operator="greaterThan">
      <formula>0.0000001</formula>
    </cfRule>
  </conditionalFormatting>
  <conditionalFormatting sqref="AX19:BB19">
    <cfRule type="cellIs" dxfId="2485" priority="2485" stopIfTrue="1" operator="equal">
      <formula>0</formula>
    </cfRule>
    <cfRule type="cellIs" dxfId="2484" priority="2486" stopIfTrue="1" operator="greaterThan">
      <formula>0.0000001</formula>
    </cfRule>
  </conditionalFormatting>
  <conditionalFormatting sqref="AX19:BB19">
    <cfRule type="cellIs" dxfId="2483" priority="2483" stopIfTrue="1" operator="equal">
      <formula>0</formula>
    </cfRule>
    <cfRule type="cellIs" dxfId="2482" priority="2484" stopIfTrue="1" operator="greaterThan">
      <formula>0.0000001</formula>
    </cfRule>
  </conditionalFormatting>
  <conditionalFormatting sqref="AX19:BB19">
    <cfRule type="cellIs" dxfId="2481" priority="2481" stopIfTrue="1" operator="equal">
      <formula>0</formula>
    </cfRule>
    <cfRule type="cellIs" dxfId="2480" priority="2482" stopIfTrue="1" operator="greaterThan">
      <formula>0.0000001</formula>
    </cfRule>
  </conditionalFormatting>
  <conditionalFormatting sqref="AX19:BB19">
    <cfRule type="cellIs" dxfId="2479" priority="2479" stopIfTrue="1" operator="equal">
      <formula>0</formula>
    </cfRule>
    <cfRule type="cellIs" dxfId="2478" priority="2480" stopIfTrue="1" operator="greaterThan">
      <formula>0.0000001</formula>
    </cfRule>
  </conditionalFormatting>
  <conditionalFormatting sqref="AX21:BB21">
    <cfRule type="cellIs" dxfId="2477" priority="2477" stopIfTrue="1" operator="equal">
      <formula>0</formula>
    </cfRule>
    <cfRule type="cellIs" dxfId="2476" priority="2478" stopIfTrue="1" operator="greaterThan">
      <formula>0.0000001</formula>
    </cfRule>
  </conditionalFormatting>
  <conditionalFormatting sqref="AX21:BB21">
    <cfRule type="cellIs" dxfId="2475" priority="2475" stopIfTrue="1" operator="equal">
      <formula>0</formula>
    </cfRule>
    <cfRule type="cellIs" dxfId="2474" priority="2476" stopIfTrue="1" operator="greaterThan">
      <formula>0.0000001</formula>
    </cfRule>
  </conditionalFormatting>
  <conditionalFormatting sqref="AX21:BB21">
    <cfRule type="cellIs" dxfId="2473" priority="2473" stopIfTrue="1" operator="equal">
      <formula>0</formula>
    </cfRule>
    <cfRule type="cellIs" dxfId="2472" priority="2474" stopIfTrue="1" operator="greaterThan">
      <formula>0.0000001</formula>
    </cfRule>
  </conditionalFormatting>
  <conditionalFormatting sqref="AX21:BB21">
    <cfRule type="cellIs" dxfId="2471" priority="2471" stopIfTrue="1" operator="equal">
      <formula>0</formula>
    </cfRule>
    <cfRule type="cellIs" dxfId="2470" priority="2472" stopIfTrue="1" operator="greaterThan">
      <formula>0.0000001</formula>
    </cfRule>
  </conditionalFormatting>
  <conditionalFormatting sqref="AX21:BB21">
    <cfRule type="cellIs" dxfId="2469" priority="2469" stopIfTrue="1" operator="equal">
      <formula>0</formula>
    </cfRule>
    <cfRule type="cellIs" dxfId="2468" priority="2470" stopIfTrue="1" operator="greaterThan">
      <formula>0.0000001</formula>
    </cfRule>
  </conditionalFormatting>
  <conditionalFormatting sqref="AX21:BB21">
    <cfRule type="cellIs" dxfId="2467" priority="2467" stopIfTrue="1" operator="equal">
      <formula>0</formula>
    </cfRule>
    <cfRule type="cellIs" dxfId="2466" priority="2468" stopIfTrue="1" operator="greaterThan">
      <formula>0.0000001</formula>
    </cfRule>
  </conditionalFormatting>
  <conditionalFormatting sqref="AX21:BB21">
    <cfRule type="cellIs" dxfId="2465" priority="2465" stopIfTrue="1" operator="equal">
      <formula>0</formula>
    </cfRule>
    <cfRule type="cellIs" dxfId="2464" priority="2466" stopIfTrue="1" operator="greaterThan">
      <formula>0.0000001</formula>
    </cfRule>
  </conditionalFormatting>
  <conditionalFormatting sqref="AX23:BB23">
    <cfRule type="cellIs" dxfId="2463" priority="2463" stopIfTrue="1" operator="equal">
      <formula>0</formula>
    </cfRule>
    <cfRule type="cellIs" dxfId="2462" priority="2464" stopIfTrue="1" operator="greaterThan">
      <formula>0.0000001</formula>
    </cfRule>
  </conditionalFormatting>
  <conditionalFormatting sqref="AX23:BB23">
    <cfRule type="cellIs" dxfId="2461" priority="2461" stopIfTrue="1" operator="equal">
      <formula>0</formula>
    </cfRule>
    <cfRule type="cellIs" dxfId="2460" priority="2462" stopIfTrue="1" operator="greaterThan">
      <formula>0.0000001</formula>
    </cfRule>
  </conditionalFormatting>
  <conditionalFormatting sqref="AX23:BB23">
    <cfRule type="cellIs" dxfId="2459" priority="2459" stopIfTrue="1" operator="equal">
      <formula>0</formula>
    </cfRule>
    <cfRule type="cellIs" dxfId="2458" priority="2460" stopIfTrue="1" operator="greaterThan">
      <formula>0.0000001</formula>
    </cfRule>
  </conditionalFormatting>
  <conditionalFormatting sqref="AX23:BB23">
    <cfRule type="cellIs" dxfId="2457" priority="2457" stopIfTrue="1" operator="equal">
      <formula>0</formula>
    </cfRule>
    <cfRule type="cellIs" dxfId="2456" priority="2458" stopIfTrue="1" operator="greaterThan">
      <formula>0.0000001</formula>
    </cfRule>
  </conditionalFormatting>
  <conditionalFormatting sqref="AX23:BB23">
    <cfRule type="cellIs" dxfId="2455" priority="2455" stopIfTrue="1" operator="equal">
      <formula>0</formula>
    </cfRule>
    <cfRule type="cellIs" dxfId="2454" priority="2456" stopIfTrue="1" operator="greaterThan">
      <formula>0.0000001</formula>
    </cfRule>
  </conditionalFormatting>
  <conditionalFormatting sqref="AX23:BB23">
    <cfRule type="cellIs" dxfId="2453" priority="2453" stopIfTrue="1" operator="equal">
      <formula>0</formula>
    </cfRule>
    <cfRule type="cellIs" dxfId="2452" priority="2454" stopIfTrue="1" operator="greaterThan">
      <formula>0.0000001</formula>
    </cfRule>
  </conditionalFormatting>
  <conditionalFormatting sqref="AX23:BB23">
    <cfRule type="cellIs" dxfId="2451" priority="2451" stopIfTrue="1" operator="equal">
      <formula>0</formula>
    </cfRule>
    <cfRule type="cellIs" dxfId="2450" priority="2452" stopIfTrue="1" operator="greaterThan">
      <formula>0.0000001</formula>
    </cfRule>
  </conditionalFormatting>
  <conditionalFormatting sqref="AX25:BB25">
    <cfRule type="cellIs" dxfId="2449" priority="2449" stopIfTrue="1" operator="equal">
      <formula>0</formula>
    </cfRule>
    <cfRule type="cellIs" dxfId="2448" priority="2450" stopIfTrue="1" operator="greaterThan">
      <formula>0.0000001</formula>
    </cfRule>
  </conditionalFormatting>
  <conditionalFormatting sqref="AX25:BB25">
    <cfRule type="cellIs" dxfId="2447" priority="2447" stopIfTrue="1" operator="equal">
      <formula>0</formula>
    </cfRule>
    <cfRule type="cellIs" dxfId="2446" priority="2448" stopIfTrue="1" operator="greaterThan">
      <formula>0.0000001</formula>
    </cfRule>
  </conditionalFormatting>
  <conditionalFormatting sqref="AX25:BB25">
    <cfRule type="cellIs" dxfId="2445" priority="2445" stopIfTrue="1" operator="equal">
      <formula>0</formula>
    </cfRule>
    <cfRule type="cellIs" dxfId="2444" priority="2446" stopIfTrue="1" operator="greaterThan">
      <formula>0.0000001</formula>
    </cfRule>
  </conditionalFormatting>
  <conditionalFormatting sqref="AX25:BB25">
    <cfRule type="cellIs" dxfId="2443" priority="2443" stopIfTrue="1" operator="equal">
      <formula>0</formula>
    </cfRule>
    <cfRule type="cellIs" dxfId="2442" priority="2444" stopIfTrue="1" operator="greaterThan">
      <formula>0.0000001</formula>
    </cfRule>
  </conditionalFormatting>
  <conditionalFormatting sqref="AX25:BB25">
    <cfRule type="cellIs" dxfId="2441" priority="2441" stopIfTrue="1" operator="equal">
      <formula>0</formula>
    </cfRule>
    <cfRule type="cellIs" dxfId="2440" priority="2442" stopIfTrue="1" operator="greaterThan">
      <formula>0.0000001</formula>
    </cfRule>
  </conditionalFormatting>
  <conditionalFormatting sqref="AX25:BB25">
    <cfRule type="cellIs" dxfId="2439" priority="2439" stopIfTrue="1" operator="equal">
      <formula>0</formula>
    </cfRule>
    <cfRule type="cellIs" dxfId="2438" priority="2440" stopIfTrue="1" operator="greaterThan">
      <formula>0.0000001</formula>
    </cfRule>
  </conditionalFormatting>
  <conditionalFormatting sqref="AX25:BB25">
    <cfRule type="cellIs" dxfId="2437" priority="2437" stopIfTrue="1" operator="equal">
      <formula>0</formula>
    </cfRule>
    <cfRule type="cellIs" dxfId="2436" priority="2438" stopIfTrue="1" operator="greaterThan">
      <formula>0.0000001</formula>
    </cfRule>
  </conditionalFormatting>
  <conditionalFormatting sqref="AX27:BB27">
    <cfRule type="cellIs" dxfId="2435" priority="2435" stopIfTrue="1" operator="equal">
      <formula>0</formula>
    </cfRule>
    <cfRule type="cellIs" dxfId="2434" priority="2436" stopIfTrue="1" operator="greaterThan">
      <formula>0.0000001</formula>
    </cfRule>
  </conditionalFormatting>
  <conditionalFormatting sqref="AX27:BB27">
    <cfRule type="cellIs" dxfId="2433" priority="2433" stopIfTrue="1" operator="equal">
      <formula>0</formula>
    </cfRule>
    <cfRule type="cellIs" dxfId="2432" priority="2434" stopIfTrue="1" operator="greaterThan">
      <formula>0.0000001</formula>
    </cfRule>
  </conditionalFormatting>
  <conditionalFormatting sqref="AX27:BB27">
    <cfRule type="cellIs" dxfId="2431" priority="2431" stopIfTrue="1" operator="equal">
      <formula>0</formula>
    </cfRule>
    <cfRule type="cellIs" dxfId="2430" priority="2432" stopIfTrue="1" operator="greaterThan">
      <formula>0.0000001</formula>
    </cfRule>
  </conditionalFormatting>
  <conditionalFormatting sqref="AX27:BB27">
    <cfRule type="cellIs" dxfId="2429" priority="2429" stopIfTrue="1" operator="equal">
      <formula>0</formula>
    </cfRule>
    <cfRule type="cellIs" dxfId="2428" priority="2430" stopIfTrue="1" operator="greaterThan">
      <formula>0.0000001</formula>
    </cfRule>
  </conditionalFormatting>
  <conditionalFormatting sqref="AX27:BB27">
    <cfRule type="cellIs" dxfId="2427" priority="2427" stopIfTrue="1" operator="equal">
      <formula>0</formula>
    </cfRule>
    <cfRule type="cellIs" dxfId="2426" priority="2428" stopIfTrue="1" operator="greaterThan">
      <formula>0.0000001</formula>
    </cfRule>
  </conditionalFormatting>
  <conditionalFormatting sqref="AX27:BB27">
    <cfRule type="cellIs" dxfId="2425" priority="2425" stopIfTrue="1" operator="equal">
      <formula>0</formula>
    </cfRule>
    <cfRule type="cellIs" dxfId="2424" priority="2426" stopIfTrue="1" operator="greaterThan">
      <formula>0.0000001</formula>
    </cfRule>
  </conditionalFormatting>
  <conditionalFormatting sqref="AX27:BB27">
    <cfRule type="cellIs" dxfId="2423" priority="2423" stopIfTrue="1" operator="equal">
      <formula>0</formula>
    </cfRule>
    <cfRule type="cellIs" dxfId="2422" priority="2424" stopIfTrue="1" operator="greaterThan">
      <formula>0.0000001</formula>
    </cfRule>
  </conditionalFormatting>
  <conditionalFormatting sqref="AX29:BB29">
    <cfRule type="cellIs" dxfId="2421" priority="2421" stopIfTrue="1" operator="equal">
      <formula>0</formula>
    </cfRule>
    <cfRule type="cellIs" dxfId="2420" priority="2422" stopIfTrue="1" operator="greaterThan">
      <formula>0.0000001</formula>
    </cfRule>
  </conditionalFormatting>
  <conditionalFormatting sqref="AX29:BB29">
    <cfRule type="cellIs" dxfId="2419" priority="2419" stopIfTrue="1" operator="equal">
      <formula>0</formula>
    </cfRule>
    <cfRule type="cellIs" dxfId="2418" priority="2420" stopIfTrue="1" operator="greaterThan">
      <formula>0.0000001</formula>
    </cfRule>
  </conditionalFormatting>
  <conditionalFormatting sqref="AX29:BB29">
    <cfRule type="cellIs" dxfId="2417" priority="2417" stopIfTrue="1" operator="equal">
      <formula>0</formula>
    </cfRule>
    <cfRule type="cellIs" dxfId="2416" priority="2418" stopIfTrue="1" operator="greaterThan">
      <formula>0.0000001</formula>
    </cfRule>
  </conditionalFormatting>
  <conditionalFormatting sqref="AX29:BB29">
    <cfRule type="cellIs" dxfId="2415" priority="2415" stopIfTrue="1" operator="equal">
      <formula>0</formula>
    </cfRule>
    <cfRule type="cellIs" dxfId="2414" priority="2416" stopIfTrue="1" operator="greaterThan">
      <formula>0.0000001</formula>
    </cfRule>
  </conditionalFormatting>
  <conditionalFormatting sqref="AX29:BB29">
    <cfRule type="cellIs" dxfId="2413" priority="2413" stopIfTrue="1" operator="equal">
      <formula>0</formula>
    </cfRule>
    <cfRule type="cellIs" dxfId="2412" priority="2414" stopIfTrue="1" operator="greaterThan">
      <formula>0.0000001</formula>
    </cfRule>
  </conditionalFormatting>
  <conditionalFormatting sqref="AX29:BB29">
    <cfRule type="cellIs" dxfId="2411" priority="2411" stopIfTrue="1" operator="equal">
      <formula>0</formula>
    </cfRule>
    <cfRule type="cellIs" dxfId="2410" priority="2412" stopIfTrue="1" operator="greaterThan">
      <formula>0.0000001</formula>
    </cfRule>
  </conditionalFormatting>
  <conditionalFormatting sqref="AX29:BB29">
    <cfRule type="cellIs" dxfId="2409" priority="2409" stopIfTrue="1" operator="equal">
      <formula>0</formula>
    </cfRule>
    <cfRule type="cellIs" dxfId="2408" priority="2410" stopIfTrue="1" operator="greaterThan">
      <formula>0.0000001</formula>
    </cfRule>
  </conditionalFormatting>
  <conditionalFormatting sqref="AX31:BB31">
    <cfRule type="cellIs" dxfId="2407" priority="2407" stopIfTrue="1" operator="equal">
      <formula>0</formula>
    </cfRule>
    <cfRule type="cellIs" dxfId="2406" priority="2408" stopIfTrue="1" operator="greaterThan">
      <formula>0.0000001</formula>
    </cfRule>
  </conditionalFormatting>
  <conditionalFormatting sqref="AX31:BB31">
    <cfRule type="cellIs" dxfId="2405" priority="2405" stopIfTrue="1" operator="equal">
      <formula>0</formula>
    </cfRule>
    <cfRule type="cellIs" dxfId="2404" priority="2406" stopIfTrue="1" operator="greaterThan">
      <formula>0.0000001</formula>
    </cfRule>
  </conditionalFormatting>
  <conditionalFormatting sqref="AX31:BB31">
    <cfRule type="cellIs" dxfId="2403" priority="2403" stopIfTrue="1" operator="equal">
      <formula>0</formula>
    </cfRule>
    <cfRule type="cellIs" dxfId="2402" priority="2404" stopIfTrue="1" operator="greaterThan">
      <formula>0.0000001</formula>
    </cfRule>
  </conditionalFormatting>
  <conditionalFormatting sqref="AX31:BB31">
    <cfRule type="cellIs" dxfId="2401" priority="2401" stopIfTrue="1" operator="equal">
      <formula>0</formula>
    </cfRule>
    <cfRule type="cellIs" dxfId="2400" priority="2402" stopIfTrue="1" operator="greaterThan">
      <formula>0.0000001</formula>
    </cfRule>
  </conditionalFormatting>
  <conditionalFormatting sqref="AX31:BB31">
    <cfRule type="cellIs" dxfId="2399" priority="2399" stopIfTrue="1" operator="equal">
      <formula>0</formula>
    </cfRule>
    <cfRule type="cellIs" dxfId="2398" priority="2400" stopIfTrue="1" operator="greaterThan">
      <formula>0.0000001</formula>
    </cfRule>
  </conditionalFormatting>
  <conditionalFormatting sqref="AX31:BB31">
    <cfRule type="cellIs" dxfId="2397" priority="2397" stopIfTrue="1" operator="equal">
      <formula>0</formula>
    </cfRule>
    <cfRule type="cellIs" dxfId="2396" priority="2398" stopIfTrue="1" operator="greaterThan">
      <formula>0.0000001</formula>
    </cfRule>
  </conditionalFormatting>
  <conditionalFormatting sqref="AX31:BB31">
    <cfRule type="cellIs" dxfId="2395" priority="2395" stopIfTrue="1" operator="equal">
      <formula>0</formula>
    </cfRule>
    <cfRule type="cellIs" dxfId="2394" priority="2396" stopIfTrue="1" operator="greaterThan">
      <formula>0.0000001</formula>
    </cfRule>
  </conditionalFormatting>
  <conditionalFormatting sqref="AX33:BB33">
    <cfRule type="cellIs" dxfId="2393" priority="2393" stopIfTrue="1" operator="equal">
      <formula>0</formula>
    </cfRule>
    <cfRule type="cellIs" dxfId="2392" priority="2394" stopIfTrue="1" operator="greaterThan">
      <formula>0.0000001</formula>
    </cfRule>
  </conditionalFormatting>
  <conditionalFormatting sqref="AX33:BB33">
    <cfRule type="cellIs" dxfId="2391" priority="2391" stopIfTrue="1" operator="equal">
      <formula>0</formula>
    </cfRule>
    <cfRule type="cellIs" dxfId="2390" priority="2392" stopIfTrue="1" operator="greaterThan">
      <formula>0.0000001</formula>
    </cfRule>
  </conditionalFormatting>
  <conditionalFormatting sqref="AX33:BB33">
    <cfRule type="cellIs" dxfId="2389" priority="2389" stopIfTrue="1" operator="equal">
      <formula>0</formula>
    </cfRule>
    <cfRule type="cellIs" dxfId="2388" priority="2390" stopIfTrue="1" operator="greaterThan">
      <formula>0.0000001</formula>
    </cfRule>
  </conditionalFormatting>
  <conditionalFormatting sqref="AX33:BB33">
    <cfRule type="cellIs" dxfId="2387" priority="2387" stopIfTrue="1" operator="equal">
      <formula>0</formula>
    </cfRule>
    <cfRule type="cellIs" dxfId="2386" priority="2388" stopIfTrue="1" operator="greaterThan">
      <formula>0.0000001</formula>
    </cfRule>
  </conditionalFormatting>
  <conditionalFormatting sqref="AX33:BB33">
    <cfRule type="cellIs" dxfId="2385" priority="2385" stopIfTrue="1" operator="equal">
      <formula>0</formula>
    </cfRule>
    <cfRule type="cellIs" dxfId="2384" priority="2386" stopIfTrue="1" operator="greaterThan">
      <formula>0.0000001</formula>
    </cfRule>
  </conditionalFormatting>
  <conditionalFormatting sqref="AX33:BB33">
    <cfRule type="cellIs" dxfId="2383" priority="2383" stopIfTrue="1" operator="equal">
      <formula>0</formula>
    </cfRule>
    <cfRule type="cellIs" dxfId="2382" priority="2384" stopIfTrue="1" operator="greaterThan">
      <formula>0.0000001</formula>
    </cfRule>
  </conditionalFormatting>
  <conditionalFormatting sqref="AX33:BB33">
    <cfRule type="cellIs" dxfId="2381" priority="2381" stopIfTrue="1" operator="equal">
      <formula>0</formula>
    </cfRule>
    <cfRule type="cellIs" dxfId="2380" priority="2382" stopIfTrue="1" operator="greaterThan">
      <formula>0.0000001</formula>
    </cfRule>
  </conditionalFormatting>
  <conditionalFormatting sqref="AX35:BB35">
    <cfRule type="cellIs" dxfId="2379" priority="2379" stopIfTrue="1" operator="equal">
      <formula>0</formula>
    </cfRule>
    <cfRule type="cellIs" dxfId="2378" priority="2380" stopIfTrue="1" operator="greaterThan">
      <formula>0.0000001</formula>
    </cfRule>
  </conditionalFormatting>
  <conditionalFormatting sqref="AX35:BB35">
    <cfRule type="cellIs" dxfId="2377" priority="2377" stopIfTrue="1" operator="equal">
      <formula>0</formula>
    </cfRule>
    <cfRule type="cellIs" dxfId="2376" priority="2378" stopIfTrue="1" operator="greaterThan">
      <formula>0.0000001</formula>
    </cfRule>
  </conditionalFormatting>
  <conditionalFormatting sqref="AX35:BB35">
    <cfRule type="cellIs" dxfId="2375" priority="2375" stopIfTrue="1" operator="equal">
      <formula>0</formula>
    </cfRule>
    <cfRule type="cellIs" dxfId="2374" priority="2376" stopIfTrue="1" operator="greaterThan">
      <formula>0.0000001</formula>
    </cfRule>
  </conditionalFormatting>
  <conditionalFormatting sqref="AX35:BB35">
    <cfRule type="cellIs" dxfId="2373" priority="2373" stopIfTrue="1" operator="equal">
      <formula>0</formula>
    </cfRule>
    <cfRule type="cellIs" dxfId="2372" priority="2374" stopIfTrue="1" operator="greaterThan">
      <formula>0.0000001</formula>
    </cfRule>
  </conditionalFormatting>
  <conditionalFormatting sqref="AX35:BB35">
    <cfRule type="cellIs" dxfId="2371" priority="2371" stopIfTrue="1" operator="equal">
      <formula>0</formula>
    </cfRule>
    <cfRule type="cellIs" dxfId="2370" priority="2372" stopIfTrue="1" operator="greaterThan">
      <formula>0.0000001</formula>
    </cfRule>
  </conditionalFormatting>
  <conditionalFormatting sqref="AX35:BB35">
    <cfRule type="cellIs" dxfId="2369" priority="2369" stopIfTrue="1" operator="equal">
      <formula>0</formula>
    </cfRule>
    <cfRule type="cellIs" dxfId="2368" priority="2370" stopIfTrue="1" operator="greaterThan">
      <formula>0.0000001</formula>
    </cfRule>
  </conditionalFormatting>
  <conditionalFormatting sqref="AX35:BB35">
    <cfRule type="cellIs" dxfId="2367" priority="2367" stopIfTrue="1" operator="equal">
      <formula>0</formula>
    </cfRule>
    <cfRule type="cellIs" dxfId="2366" priority="2368" stopIfTrue="1" operator="greaterThan">
      <formula>0.0000001</formula>
    </cfRule>
  </conditionalFormatting>
  <conditionalFormatting sqref="AX37:BB37">
    <cfRule type="cellIs" dxfId="2365" priority="2365" stopIfTrue="1" operator="equal">
      <formula>0</formula>
    </cfRule>
    <cfRule type="cellIs" dxfId="2364" priority="2366" stopIfTrue="1" operator="greaterThan">
      <formula>0.0000001</formula>
    </cfRule>
  </conditionalFormatting>
  <conditionalFormatting sqref="AX37:BB37">
    <cfRule type="cellIs" dxfId="2363" priority="2363" stopIfTrue="1" operator="equal">
      <formula>0</formula>
    </cfRule>
    <cfRule type="cellIs" dxfId="2362" priority="2364" stopIfTrue="1" operator="greaterThan">
      <formula>0.0000001</formula>
    </cfRule>
  </conditionalFormatting>
  <conditionalFormatting sqref="AX37:BB37">
    <cfRule type="cellIs" dxfId="2361" priority="2361" stopIfTrue="1" operator="equal">
      <formula>0</formula>
    </cfRule>
    <cfRule type="cellIs" dxfId="2360" priority="2362" stopIfTrue="1" operator="greaterThan">
      <formula>0.0000001</formula>
    </cfRule>
  </conditionalFormatting>
  <conditionalFormatting sqref="AX37:BB37">
    <cfRule type="cellIs" dxfId="2359" priority="2359" stopIfTrue="1" operator="equal">
      <formula>0</formula>
    </cfRule>
    <cfRule type="cellIs" dxfId="2358" priority="2360" stopIfTrue="1" operator="greaterThan">
      <formula>0.0000001</formula>
    </cfRule>
  </conditionalFormatting>
  <conditionalFormatting sqref="AX37:BB37">
    <cfRule type="cellIs" dxfId="2357" priority="2357" stopIfTrue="1" operator="equal">
      <formula>0</formula>
    </cfRule>
    <cfRule type="cellIs" dxfId="2356" priority="2358" stopIfTrue="1" operator="greaterThan">
      <formula>0.0000001</formula>
    </cfRule>
  </conditionalFormatting>
  <conditionalFormatting sqref="AX37:BB37">
    <cfRule type="cellIs" dxfId="2355" priority="2355" stopIfTrue="1" operator="equal">
      <formula>0</formula>
    </cfRule>
    <cfRule type="cellIs" dxfId="2354" priority="2356" stopIfTrue="1" operator="greaterThan">
      <formula>0.0000001</formula>
    </cfRule>
  </conditionalFormatting>
  <conditionalFormatting sqref="AX37:BB37">
    <cfRule type="cellIs" dxfId="2353" priority="2353" stopIfTrue="1" operator="equal">
      <formula>0</formula>
    </cfRule>
    <cfRule type="cellIs" dxfId="2352" priority="2354" stopIfTrue="1" operator="greaterThan">
      <formula>0.0000001</formula>
    </cfRule>
  </conditionalFormatting>
  <conditionalFormatting sqref="AX39:BB39">
    <cfRule type="cellIs" dxfId="2351" priority="2351" stopIfTrue="1" operator="equal">
      <formula>0</formula>
    </cfRule>
    <cfRule type="cellIs" dxfId="2350" priority="2352" stopIfTrue="1" operator="greaterThan">
      <formula>0.0000001</formula>
    </cfRule>
  </conditionalFormatting>
  <conditionalFormatting sqref="AX39:BB39">
    <cfRule type="cellIs" dxfId="2349" priority="2349" stopIfTrue="1" operator="equal">
      <formula>0</formula>
    </cfRule>
    <cfRule type="cellIs" dxfId="2348" priority="2350" stopIfTrue="1" operator="greaterThan">
      <formula>0.0000001</formula>
    </cfRule>
  </conditionalFormatting>
  <conditionalFormatting sqref="AX39:BB39">
    <cfRule type="cellIs" dxfId="2347" priority="2347" stopIfTrue="1" operator="equal">
      <formula>0</formula>
    </cfRule>
    <cfRule type="cellIs" dxfId="2346" priority="2348" stopIfTrue="1" operator="greaterThan">
      <formula>0.0000001</formula>
    </cfRule>
  </conditionalFormatting>
  <conditionalFormatting sqref="AX39:BB39">
    <cfRule type="cellIs" dxfId="2345" priority="2345" stopIfTrue="1" operator="equal">
      <formula>0</formula>
    </cfRule>
    <cfRule type="cellIs" dxfId="2344" priority="2346" stopIfTrue="1" operator="greaterThan">
      <formula>0.0000001</formula>
    </cfRule>
  </conditionalFormatting>
  <conditionalFormatting sqref="AX39:BB39">
    <cfRule type="cellIs" dxfId="2343" priority="2343" stopIfTrue="1" operator="equal">
      <formula>0</formula>
    </cfRule>
    <cfRule type="cellIs" dxfId="2342" priority="2344" stopIfTrue="1" operator="greaterThan">
      <formula>0.0000001</formula>
    </cfRule>
  </conditionalFormatting>
  <conditionalFormatting sqref="AX39:BB39">
    <cfRule type="cellIs" dxfId="2341" priority="2341" stopIfTrue="1" operator="equal">
      <formula>0</formula>
    </cfRule>
    <cfRule type="cellIs" dxfId="2340" priority="2342" stopIfTrue="1" operator="greaterThan">
      <formula>0.0000001</formula>
    </cfRule>
  </conditionalFormatting>
  <conditionalFormatting sqref="AX39:BB39">
    <cfRule type="cellIs" dxfId="2339" priority="2339" stopIfTrue="1" operator="equal">
      <formula>0</formula>
    </cfRule>
    <cfRule type="cellIs" dxfId="2338" priority="2340" stopIfTrue="1" operator="greaterThan">
      <formula>0.0000001</formula>
    </cfRule>
  </conditionalFormatting>
  <conditionalFormatting sqref="AX41:BB41">
    <cfRule type="cellIs" dxfId="2337" priority="2337" stopIfTrue="1" operator="equal">
      <formula>0</formula>
    </cfRule>
    <cfRule type="cellIs" dxfId="2336" priority="2338" stopIfTrue="1" operator="greaterThan">
      <formula>0.0000001</formula>
    </cfRule>
  </conditionalFormatting>
  <conditionalFormatting sqref="AX41:BB41">
    <cfRule type="cellIs" dxfId="2335" priority="2335" stopIfTrue="1" operator="equal">
      <formula>0</formula>
    </cfRule>
    <cfRule type="cellIs" dxfId="2334" priority="2336" stopIfTrue="1" operator="greaterThan">
      <formula>0.0000001</formula>
    </cfRule>
  </conditionalFormatting>
  <conditionalFormatting sqref="AX41:BB41">
    <cfRule type="cellIs" dxfId="2333" priority="2333" stopIfTrue="1" operator="equal">
      <formula>0</formula>
    </cfRule>
    <cfRule type="cellIs" dxfId="2332" priority="2334" stopIfTrue="1" operator="greaterThan">
      <formula>0.0000001</formula>
    </cfRule>
  </conditionalFormatting>
  <conditionalFormatting sqref="AX41:BB41">
    <cfRule type="cellIs" dxfId="2331" priority="2331" stopIfTrue="1" operator="equal">
      <formula>0</formula>
    </cfRule>
    <cfRule type="cellIs" dxfId="2330" priority="2332" stopIfTrue="1" operator="greaterThan">
      <formula>0.0000001</formula>
    </cfRule>
  </conditionalFormatting>
  <conditionalFormatting sqref="AX41:BB41">
    <cfRule type="cellIs" dxfId="2329" priority="2329" stopIfTrue="1" operator="equal">
      <formula>0</formula>
    </cfRule>
    <cfRule type="cellIs" dxfId="2328" priority="2330" stopIfTrue="1" operator="greaterThan">
      <formula>0.0000001</formula>
    </cfRule>
  </conditionalFormatting>
  <conditionalFormatting sqref="AX41:BB41">
    <cfRule type="cellIs" dxfId="2327" priority="2327" stopIfTrue="1" operator="equal">
      <formula>0</formula>
    </cfRule>
    <cfRule type="cellIs" dxfId="2326" priority="2328" stopIfTrue="1" operator="greaterThan">
      <formula>0.0000001</formula>
    </cfRule>
  </conditionalFormatting>
  <conditionalFormatting sqref="AX41:BB41">
    <cfRule type="cellIs" dxfId="2325" priority="2325" stopIfTrue="1" operator="equal">
      <formula>0</formula>
    </cfRule>
    <cfRule type="cellIs" dxfId="2324" priority="2326" stopIfTrue="1" operator="greaterThan">
      <formula>0.0000001</formula>
    </cfRule>
  </conditionalFormatting>
  <conditionalFormatting sqref="AX43:BB43">
    <cfRule type="cellIs" dxfId="2323" priority="2323" stopIfTrue="1" operator="equal">
      <formula>0</formula>
    </cfRule>
    <cfRule type="cellIs" dxfId="2322" priority="2324" stopIfTrue="1" operator="greaterThan">
      <formula>0.0000001</formula>
    </cfRule>
  </conditionalFormatting>
  <conditionalFormatting sqref="AX43:BB43">
    <cfRule type="cellIs" dxfId="2321" priority="2321" stopIfTrue="1" operator="equal">
      <formula>0</formula>
    </cfRule>
    <cfRule type="cellIs" dxfId="2320" priority="2322" stopIfTrue="1" operator="greaterThan">
      <formula>0.0000001</formula>
    </cfRule>
  </conditionalFormatting>
  <conditionalFormatting sqref="AX43:BB43">
    <cfRule type="cellIs" dxfId="2319" priority="2319" stopIfTrue="1" operator="equal">
      <formula>0</formula>
    </cfRule>
    <cfRule type="cellIs" dxfId="2318" priority="2320" stopIfTrue="1" operator="greaterThan">
      <formula>0.0000001</formula>
    </cfRule>
  </conditionalFormatting>
  <conditionalFormatting sqref="AX43:BB43">
    <cfRule type="cellIs" dxfId="2317" priority="2317" stopIfTrue="1" operator="equal">
      <formula>0</formula>
    </cfRule>
    <cfRule type="cellIs" dxfId="2316" priority="2318" stopIfTrue="1" operator="greaterThan">
      <formula>0.0000001</formula>
    </cfRule>
  </conditionalFormatting>
  <conditionalFormatting sqref="AX43:BB43">
    <cfRule type="cellIs" dxfId="2315" priority="2315" stopIfTrue="1" operator="equal">
      <formula>0</formula>
    </cfRule>
    <cfRule type="cellIs" dxfId="2314" priority="2316" stopIfTrue="1" operator="greaterThan">
      <formula>0.0000001</formula>
    </cfRule>
  </conditionalFormatting>
  <conditionalFormatting sqref="AX43:BB43">
    <cfRule type="cellIs" dxfId="2313" priority="2313" stopIfTrue="1" operator="equal">
      <formula>0</formula>
    </cfRule>
    <cfRule type="cellIs" dxfId="2312" priority="2314" stopIfTrue="1" operator="greaterThan">
      <formula>0.0000001</formula>
    </cfRule>
  </conditionalFormatting>
  <conditionalFormatting sqref="AX43:BB43">
    <cfRule type="cellIs" dxfId="2311" priority="2311" stopIfTrue="1" operator="equal">
      <formula>0</formula>
    </cfRule>
    <cfRule type="cellIs" dxfId="2310" priority="2312" stopIfTrue="1" operator="greaterThan">
      <formula>0.0000001</formula>
    </cfRule>
  </conditionalFormatting>
  <conditionalFormatting sqref="AX45:BB45">
    <cfRule type="cellIs" dxfId="2309" priority="2309" stopIfTrue="1" operator="equal">
      <formula>0</formula>
    </cfRule>
    <cfRule type="cellIs" dxfId="2308" priority="2310" stopIfTrue="1" operator="greaterThan">
      <formula>0.0000001</formula>
    </cfRule>
  </conditionalFormatting>
  <conditionalFormatting sqref="AX45:BB45">
    <cfRule type="cellIs" dxfId="2307" priority="2307" stopIfTrue="1" operator="equal">
      <formula>0</formula>
    </cfRule>
    <cfRule type="cellIs" dxfId="2306" priority="2308" stopIfTrue="1" operator="greaterThan">
      <formula>0.0000001</formula>
    </cfRule>
  </conditionalFormatting>
  <conditionalFormatting sqref="AX45:BB45">
    <cfRule type="cellIs" dxfId="2305" priority="2305" stopIfTrue="1" operator="equal">
      <formula>0</formula>
    </cfRule>
    <cfRule type="cellIs" dxfId="2304" priority="2306" stopIfTrue="1" operator="greaterThan">
      <formula>0.0000001</formula>
    </cfRule>
  </conditionalFormatting>
  <conditionalFormatting sqref="AX45:BB45">
    <cfRule type="cellIs" dxfId="2303" priority="2303" stopIfTrue="1" operator="equal">
      <formula>0</formula>
    </cfRule>
    <cfRule type="cellIs" dxfId="2302" priority="2304" stopIfTrue="1" operator="greaterThan">
      <formula>0.0000001</formula>
    </cfRule>
  </conditionalFormatting>
  <conditionalFormatting sqref="AX45:BB45">
    <cfRule type="cellIs" dxfId="2301" priority="2301" stopIfTrue="1" operator="equal">
      <formula>0</formula>
    </cfRule>
    <cfRule type="cellIs" dxfId="2300" priority="2302" stopIfTrue="1" operator="greaterThan">
      <formula>0.0000001</formula>
    </cfRule>
  </conditionalFormatting>
  <conditionalFormatting sqref="AX45:BB45">
    <cfRule type="cellIs" dxfId="2299" priority="2299" stopIfTrue="1" operator="equal">
      <formula>0</formula>
    </cfRule>
    <cfRule type="cellIs" dxfId="2298" priority="2300" stopIfTrue="1" operator="greaterThan">
      <formula>0.0000001</formula>
    </cfRule>
  </conditionalFormatting>
  <conditionalFormatting sqref="AX45:BB45">
    <cfRule type="cellIs" dxfId="2297" priority="2297" stopIfTrue="1" operator="equal">
      <formula>0</formula>
    </cfRule>
    <cfRule type="cellIs" dxfId="2296" priority="2298" stopIfTrue="1" operator="greaterThan">
      <formula>0.0000001</formula>
    </cfRule>
  </conditionalFormatting>
  <conditionalFormatting sqref="AX33:BB33">
    <cfRule type="cellIs" dxfId="2295" priority="2295" stopIfTrue="1" operator="equal">
      <formula>0</formula>
    </cfRule>
    <cfRule type="cellIs" dxfId="2294" priority="2296" stopIfTrue="1" operator="greaterThan">
      <formula>0.0000001</formula>
    </cfRule>
  </conditionalFormatting>
  <conditionalFormatting sqref="AX33:BB33">
    <cfRule type="cellIs" dxfId="2293" priority="2293" stopIfTrue="1" operator="equal">
      <formula>0</formula>
    </cfRule>
    <cfRule type="cellIs" dxfId="2292" priority="2294" stopIfTrue="1" operator="greaterThan">
      <formula>0.0000001</formula>
    </cfRule>
  </conditionalFormatting>
  <conditionalFormatting sqref="AX33:BB33">
    <cfRule type="cellIs" dxfId="2291" priority="2291" stopIfTrue="1" operator="equal">
      <formula>0</formula>
    </cfRule>
    <cfRule type="cellIs" dxfId="2290" priority="2292" stopIfTrue="1" operator="greaterThan">
      <formula>0.0000001</formula>
    </cfRule>
  </conditionalFormatting>
  <conditionalFormatting sqref="AX33:BB33">
    <cfRule type="cellIs" dxfId="2289" priority="2289" stopIfTrue="1" operator="equal">
      <formula>0</formula>
    </cfRule>
    <cfRule type="cellIs" dxfId="2288" priority="2290" stopIfTrue="1" operator="greaterThan">
      <formula>0.0000001</formula>
    </cfRule>
  </conditionalFormatting>
  <conditionalFormatting sqref="AX33:BB33">
    <cfRule type="cellIs" dxfId="2287" priority="2287" stopIfTrue="1" operator="equal">
      <formula>0</formula>
    </cfRule>
    <cfRule type="cellIs" dxfId="2286" priority="2288" stopIfTrue="1" operator="greaterThan">
      <formula>0.0000001</formula>
    </cfRule>
  </conditionalFormatting>
  <conditionalFormatting sqref="AX33:BB33">
    <cfRule type="cellIs" dxfId="2285" priority="2285" stopIfTrue="1" operator="equal">
      <formula>0</formula>
    </cfRule>
    <cfRule type="cellIs" dxfId="2284" priority="2286" stopIfTrue="1" operator="greaterThan">
      <formula>0.0000001</formula>
    </cfRule>
  </conditionalFormatting>
  <conditionalFormatting sqref="AX33:BB33">
    <cfRule type="cellIs" dxfId="2283" priority="2283" stopIfTrue="1" operator="equal">
      <formula>0</formula>
    </cfRule>
    <cfRule type="cellIs" dxfId="2282" priority="2284" stopIfTrue="1" operator="greaterThan">
      <formula>0.0000001</formula>
    </cfRule>
  </conditionalFormatting>
  <conditionalFormatting sqref="AX33:BB33">
    <cfRule type="cellIs" dxfId="2281" priority="2281" stopIfTrue="1" operator="equal">
      <formula>0</formula>
    </cfRule>
    <cfRule type="cellIs" dxfId="2280" priority="2282" stopIfTrue="1" operator="greaterThan">
      <formula>0.0000001</formula>
    </cfRule>
  </conditionalFormatting>
  <conditionalFormatting sqref="AX33:BB33">
    <cfRule type="cellIs" dxfId="2279" priority="2279" stopIfTrue="1" operator="equal">
      <formula>0</formula>
    </cfRule>
    <cfRule type="cellIs" dxfId="2278" priority="2280" stopIfTrue="1" operator="greaterThan">
      <formula>0.0000001</formula>
    </cfRule>
  </conditionalFormatting>
  <conditionalFormatting sqref="AX33:BB33">
    <cfRule type="cellIs" dxfId="2277" priority="2277" stopIfTrue="1" operator="equal">
      <formula>0</formula>
    </cfRule>
    <cfRule type="cellIs" dxfId="2276" priority="2278" stopIfTrue="1" operator="greaterThan">
      <formula>0.0000001</formula>
    </cfRule>
  </conditionalFormatting>
  <conditionalFormatting sqref="AX33:BB33">
    <cfRule type="cellIs" dxfId="2275" priority="2275" stopIfTrue="1" operator="equal">
      <formula>0</formula>
    </cfRule>
    <cfRule type="cellIs" dxfId="2274" priority="2276" stopIfTrue="1" operator="greaterThan">
      <formula>0.0000001</formula>
    </cfRule>
  </conditionalFormatting>
  <conditionalFormatting sqref="AX33:BB33">
    <cfRule type="cellIs" dxfId="2273" priority="2273" stopIfTrue="1" operator="equal">
      <formula>0</formula>
    </cfRule>
    <cfRule type="cellIs" dxfId="2272" priority="2274" stopIfTrue="1" operator="greaterThan">
      <formula>0.0000001</formula>
    </cfRule>
  </conditionalFormatting>
  <conditionalFormatting sqref="AX33:BB33">
    <cfRule type="cellIs" dxfId="2271" priority="2271" stopIfTrue="1" operator="equal">
      <formula>0</formula>
    </cfRule>
    <cfRule type="cellIs" dxfId="2270" priority="2272" stopIfTrue="1" operator="greaterThan">
      <formula>0.0000001</formula>
    </cfRule>
  </conditionalFormatting>
  <conditionalFormatting sqref="AX33:BB33">
    <cfRule type="cellIs" dxfId="2269" priority="2269" stopIfTrue="1" operator="equal">
      <formula>0</formula>
    </cfRule>
    <cfRule type="cellIs" dxfId="2268" priority="2270" stopIfTrue="1" operator="greaterThan">
      <formula>0.0000001</formula>
    </cfRule>
  </conditionalFormatting>
  <conditionalFormatting sqref="AX35:BB35">
    <cfRule type="cellIs" dxfId="2267" priority="2267" stopIfTrue="1" operator="equal">
      <formula>0</formula>
    </cfRule>
    <cfRule type="cellIs" dxfId="2266" priority="2268" stopIfTrue="1" operator="greaterThan">
      <formula>0.0000001</formula>
    </cfRule>
  </conditionalFormatting>
  <conditionalFormatting sqref="AX35:BB35">
    <cfRule type="cellIs" dxfId="2265" priority="2265" stopIfTrue="1" operator="equal">
      <formula>0</formula>
    </cfRule>
    <cfRule type="cellIs" dxfId="2264" priority="2266" stopIfTrue="1" operator="greaterThan">
      <formula>0.0000001</formula>
    </cfRule>
  </conditionalFormatting>
  <conditionalFormatting sqref="AX35:BB35">
    <cfRule type="cellIs" dxfId="2263" priority="2263" stopIfTrue="1" operator="equal">
      <formula>0</formula>
    </cfRule>
    <cfRule type="cellIs" dxfId="2262" priority="2264" stopIfTrue="1" operator="greaterThan">
      <formula>0.0000001</formula>
    </cfRule>
  </conditionalFormatting>
  <conditionalFormatting sqref="AX35:BB35">
    <cfRule type="cellIs" dxfId="2261" priority="2261" stopIfTrue="1" operator="equal">
      <formula>0</formula>
    </cfRule>
    <cfRule type="cellIs" dxfId="2260" priority="2262" stopIfTrue="1" operator="greaterThan">
      <formula>0.0000001</formula>
    </cfRule>
  </conditionalFormatting>
  <conditionalFormatting sqref="AX35:BB35">
    <cfRule type="cellIs" dxfId="2259" priority="2259" stopIfTrue="1" operator="equal">
      <formula>0</formula>
    </cfRule>
    <cfRule type="cellIs" dxfId="2258" priority="2260" stopIfTrue="1" operator="greaterThan">
      <formula>0.0000001</formula>
    </cfRule>
  </conditionalFormatting>
  <conditionalFormatting sqref="AX35:BB35">
    <cfRule type="cellIs" dxfId="2257" priority="2257" stopIfTrue="1" operator="equal">
      <formula>0</formula>
    </cfRule>
    <cfRule type="cellIs" dxfId="2256" priority="2258" stopIfTrue="1" operator="greaterThan">
      <formula>0.0000001</formula>
    </cfRule>
  </conditionalFormatting>
  <conditionalFormatting sqref="AX35:BB35">
    <cfRule type="cellIs" dxfId="2255" priority="2255" stopIfTrue="1" operator="equal">
      <formula>0</formula>
    </cfRule>
    <cfRule type="cellIs" dxfId="2254" priority="2256" stopIfTrue="1" operator="greaterThan">
      <formula>0.0000001</formula>
    </cfRule>
  </conditionalFormatting>
  <conditionalFormatting sqref="AX35:BB35">
    <cfRule type="cellIs" dxfId="2253" priority="2253" stopIfTrue="1" operator="equal">
      <formula>0</formula>
    </cfRule>
    <cfRule type="cellIs" dxfId="2252" priority="2254" stopIfTrue="1" operator="greaterThan">
      <formula>0.0000001</formula>
    </cfRule>
  </conditionalFormatting>
  <conditionalFormatting sqref="AX35:BB35">
    <cfRule type="cellIs" dxfId="2251" priority="2251" stopIfTrue="1" operator="equal">
      <formula>0</formula>
    </cfRule>
    <cfRule type="cellIs" dxfId="2250" priority="2252" stopIfTrue="1" operator="greaterThan">
      <formula>0.0000001</formula>
    </cfRule>
  </conditionalFormatting>
  <conditionalFormatting sqref="AX35:BB35">
    <cfRule type="cellIs" dxfId="2249" priority="2249" stopIfTrue="1" operator="equal">
      <formula>0</formula>
    </cfRule>
    <cfRule type="cellIs" dxfId="2248" priority="2250" stopIfTrue="1" operator="greaterThan">
      <formula>0.0000001</formula>
    </cfRule>
  </conditionalFormatting>
  <conditionalFormatting sqref="AX35:BB35">
    <cfRule type="cellIs" dxfId="2247" priority="2247" stopIfTrue="1" operator="equal">
      <formula>0</formula>
    </cfRule>
    <cfRule type="cellIs" dxfId="2246" priority="2248" stopIfTrue="1" operator="greaterThan">
      <formula>0.0000001</formula>
    </cfRule>
  </conditionalFormatting>
  <conditionalFormatting sqref="AX35:BB35">
    <cfRule type="cellIs" dxfId="2245" priority="2245" stopIfTrue="1" operator="equal">
      <formula>0</formula>
    </cfRule>
    <cfRule type="cellIs" dxfId="2244" priority="2246" stopIfTrue="1" operator="greaterThan">
      <formula>0.0000001</formula>
    </cfRule>
  </conditionalFormatting>
  <conditionalFormatting sqref="AX35:BB35">
    <cfRule type="cellIs" dxfId="2243" priority="2243" stopIfTrue="1" operator="equal">
      <formula>0</formula>
    </cfRule>
    <cfRule type="cellIs" dxfId="2242" priority="2244" stopIfTrue="1" operator="greaterThan">
      <formula>0.0000001</formula>
    </cfRule>
  </conditionalFormatting>
  <conditionalFormatting sqref="AX35:BB35">
    <cfRule type="cellIs" dxfId="2241" priority="2241" stopIfTrue="1" operator="equal">
      <formula>0</formula>
    </cfRule>
    <cfRule type="cellIs" dxfId="2240" priority="2242" stopIfTrue="1" operator="greaterThan">
      <formula>0.0000001</formula>
    </cfRule>
  </conditionalFormatting>
  <conditionalFormatting sqref="BC31:BG31">
    <cfRule type="cellIs" dxfId="2239" priority="2239" stopIfTrue="1" operator="equal">
      <formula>0</formula>
    </cfRule>
    <cfRule type="cellIs" dxfId="2238" priority="2240" stopIfTrue="1" operator="greaterThan">
      <formula>0.0000001</formula>
    </cfRule>
  </conditionalFormatting>
  <conditionalFormatting sqref="BC31:BG31">
    <cfRule type="cellIs" dxfId="2237" priority="2237" stopIfTrue="1" operator="equal">
      <formula>0</formula>
    </cfRule>
    <cfRule type="cellIs" dxfId="2236" priority="2238" stopIfTrue="1" operator="greaterThan">
      <formula>0.0000001</formula>
    </cfRule>
  </conditionalFormatting>
  <conditionalFormatting sqref="BC31:BG31">
    <cfRule type="cellIs" dxfId="2235" priority="2235" stopIfTrue="1" operator="equal">
      <formula>0</formula>
    </cfRule>
    <cfRule type="cellIs" dxfId="2234" priority="2236" stopIfTrue="1" operator="greaterThan">
      <formula>0.0000001</formula>
    </cfRule>
  </conditionalFormatting>
  <conditionalFormatting sqref="BC31:BG31">
    <cfRule type="cellIs" dxfId="2233" priority="2233" stopIfTrue="1" operator="equal">
      <formula>0</formula>
    </cfRule>
    <cfRule type="cellIs" dxfId="2232" priority="2234" stopIfTrue="1" operator="greaterThan">
      <formula>0.0000001</formula>
    </cfRule>
  </conditionalFormatting>
  <conditionalFormatting sqref="BC31:BG31">
    <cfRule type="cellIs" dxfId="2231" priority="2231" stopIfTrue="1" operator="equal">
      <formula>0</formula>
    </cfRule>
    <cfRule type="cellIs" dxfId="2230" priority="2232" stopIfTrue="1" operator="greaterThan">
      <formula>0.0000001</formula>
    </cfRule>
  </conditionalFormatting>
  <conditionalFormatting sqref="BC31:BG31">
    <cfRule type="cellIs" dxfId="2229" priority="2229" stopIfTrue="1" operator="equal">
      <formula>0</formula>
    </cfRule>
    <cfRule type="cellIs" dxfId="2228" priority="2230" stopIfTrue="1" operator="greaterThan">
      <formula>0.0000001</formula>
    </cfRule>
  </conditionalFormatting>
  <conditionalFormatting sqref="BC31:BG31">
    <cfRule type="cellIs" dxfId="2227" priority="2227" stopIfTrue="1" operator="equal">
      <formula>0</formula>
    </cfRule>
    <cfRule type="cellIs" dxfId="2226" priority="2228" stopIfTrue="1" operator="greaterThan">
      <formula>0.0000001</formula>
    </cfRule>
  </conditionalFormatting>
  <conditionalFormatting sqref="BC17:BG17">
    <cfRule type="cellIs" dxfId="2225" priority="2225" stopIfTrue="1" operator="equal">
      <formula>0</formula>
    </cfRule>
    <cfRule type="cellIs" dxfId="2224" priority="2226" stopIfTrue="1" operator="greaterThan">
      <formula>0.0000001</formula>
    </cfRule>
  </conditionalFormatting>
  <conditionalFormatting sqref="BC17:BG17">
    <cfRule type="cellIs" dxfId="2223" priority="2223" stopIfTrue="1" operator="equal">
      <formula>0</formula>
    </cfRule>
    <cfRule type="cellIs" dxfId="2222" priority="2224" stopIfTrue="1" operator="greaterThan">
      <formula>0.0000001</formula>
    </cfRule>
  </conditionalFormatting>
  <conditionalFormatting sqref="BC17:BG17">
    <cfRule type="cellIs" dxfId="2221" priority="2221" stopIfTrue="1" operator="equal">
      <formula>0</formula>
    </cfRule>
    <cfRule type="cellIs" dxfId="2220" priority="2222" stopIfTrue="1" operator="greaterThan">
      <formula>0.0000001</formula>
    </cfRule>
  </conditionalFormatting>
  <conditionalFormatting sqref="BC17:BG17">
    <cfRule type="cellIs" dxfId="2219" priority="2219" stopIfTrue="1" operator="equal">
      <formula>0</formula>
    </cfRule>
    <cfRule type="cellIs" dxfId="2218" priority="2220" stopIfTrue="1" operator="greaterThan">
      <formula>0.0000001</formula>
    </cfRule>
  </conditionalFormatting>
  <conditionalFormatting sqref="BC17:BG17">
    <cfRule type="cellIs" dxfId="2217" priority="2217" stopIfTrue="1" operator="equal">
      <formula>0</formula>
    </cfRule>
    <cfRule type="cellIs" dxfId="2216" priority="2218" stopIfTrue="1" operator="greaterThan">
      <formula>0.0000001</formula>
    </cfRule>
  </conditionalFormatting>
  <conditionalFormatting sqref="BC17:BG17">
    <cfRule type="cellIs" dxfId="2215" priority="2215" stopIfTrue="1" operator="equal">
      <formula>0</formula>
    </cfRule>
    <cfRule type="cellIs" dxfId="2214" priority="2216" stopIfTrue="1" operator="greaterThan">
      <formula>0.0000001</formula>
    </cfRule>
  </conditionalFormatting>
  <conditionalFormatting sqref="BC17:BG17">
    <cfRule type="cellIs" dxfId="2213" priority="2213" stopIfTrue="1" operator="equal">
      <formula>0</formula>
    </cfRule>
    <cfRule type="cellIs" dxfId="2212" priority="2214" stopIfTrue="1" operator="greaterThan">
      <formula>0.0000001</formula>
    </cfRule>
  </conditionalFormatting>
  <conditionalFormatting sqref="BC19:BG19">
    <cfRule type="cellIs" dxfId="2211" priority="2211" stopIfTrue="1" operator="equal">
      <formula>0</formula>
    </cfRule>
    <cfRule type="cellIs" dxfId="2210" priority="2212" stopIfTrue="1" operator="greaterThan">
      <formula>0.0000001</formula>
    </cfRule>
  </conditionalFormatting>
  <conditionalFormatting sqref="BC19:BG19">
    <cfRule type="cellIs" dxfId="2209" priority="2209" stopIfTrue="1" operator="equal">
      <formula>0</formula>
    </cfRule>
    <cfRule type="cellIs" dxfId="2208" priority="2210" stopIfTrue="1" operator="greaterThan">
      <formula>0.0000001</formula>
    </cfRule>
  </conditionalFormatting>
  <conditionalFormatting sqref="BC19:BG19">
    <cfRule type="cellIs" dxfId="2207" priority="2207" stopIfTrue="1" operator="equal">
      <formula>0</formula>
    </cfRule>
    <cfRule type="cellIs" dxfId="2206" priority="2208" stopIfTrue="1" operator="greaterThan">
      <formula>0.0000001</formula>
    </cfRule>
  </conditionalFormatting>
  <conditionalFormatting sqref="BC19:BG19">
    <cfRule type="cellIs" dxfId="2205" priority="2205" stopIfTrue="1" operator="equal">
      <formula>0</formula>
    </cfRule>
    <cfRule type="cellIs" dxfId="2204" priority="2206" stopIfTrue="1" operator="greaterThan">
      <formula>0.0000001</formula>
    </cfRule>
  </conditionalFormatting>
  <conditionalFormatting sqref="BC19:BG19">
    <cfRule type="cellIs" dxfId="2203" priority="2203" stopIfTrue="1" operator="equal">
      <formula>0</formula>
    </cfRule>
    <cfRule type="cellIs" dxfId="2202" priority="2204" stopIfTrue="1" operator="greaterThan">
      <formula>0.0000001</formula>
    </cfRule>
  </conditionalFormatting>
  <conditionalFormatting sqref="BC19:BG19">
    <cfRule type="cellIs" dxfId="2201" priority="2201" stopIfTrue="1" operator="equal">
      <formula>0</formula>
    </cfRule>
    <cfRule type="cellIs" dxfId="2200" priority="2202" stopIfTrue="1" operator="greaterThan">
      <formula>0.0000001</formula>
    </cfRule>
  </conditionalFormatting>
  <conditionalFormatting sqref="BC19:BG19">
    <cfRule type="cellIs" dxfId="2199" priority="2199" stopIfTrue="1" operator="equal">
      <formula>0</formula>
    </cfRule>
    <cfRule type="cellIs" dxfId="2198" priority="2200" stopIfTrue="1" operator="greaterThan">
      <formula>0.0000001</formula>
    </cfRule>
  </conditionalFormatting>
  <conditionalFormatting sqref="BC21:BG21">
    <cfRule type="cellIs" dxfId="2197" priority="2197" stopIfTrue="1" operator="equal">
      <formula>0</formula>
    </cfRule>
    <cfRule type="cellIs" dxfId="2196" priority="2198" stopIfTrue="1" operator="greaterThan">
      <formula>0.0000001</formula>
    </cfRule>
  </conditionalFormatting>
  <conditionalFormatting sqref="BC21:BG21">
    <cfRule type="cellIs" dxfId="2195" priority="2195" stopIfTrue="1" operator="equal">
      <formula>0</formula>
    </cfRule>
    <cfRule type="cellIs" dxfId="2194" priority="2196" stopIfTrue="1" operator="greaterThan">
      <formula>0.0000001</formula>
    </cfRule>
  </conditionalFormatting>
  <conditionalFormatting sqref="BC21:BG21">
    <cfRule type="cellIs" dxfId="2193" priority="2193" stopIfTrue="1" operator="equal">
      <formula>0</formula>
    </cfRule>
    <cfRule type="cellIs" dxfId="2192" priority="2194" stopIfTrue="1" operator="greaterThan">
      <formula>0.0000001</formula>
    </cfRule>
  </conditionalFormatting>
  <conditionalFormatting sqref="BC21:BG21">
    <cfRule type="cellIs" dxfId="2191" priority="2191" stopIfTrue="1" operator="equal">
      <formula>0</formula>
    </cfRule>
    <cfRule type="cellIs" dxfId="2190" priority="2192" stopIfTrue="1" operator="greaterThan">
      <formula>0.0000001</formula>
    </cfRule>
  </conditionalFormatting>
  <conditionalFormatting sqref="BC21:BG21">
    <cfRule type="cellIs" dxfId="2189" priority="2189" stopIfTrue="1" operator="equal">
      <formula>0</formula>
    </cfRule>
    <cfRule type="cellIs" dxfId="2188" priority="2190" stopIfTrue="1" operator="greaterThan">
      <formula>0.0000001</formula>
    </cfRule>
  </conditionalFormatting>
  <conditionalFormatting sqref="BC21:BG21">
    <cfRule type="cellIs" dxfId="2187" priority="2187" stopIfTrue="1" operator="equal">
      <formula>0</formula>
    </cfRule>
    <cfRule type="cellIs" dxfId="2186" priority="2188" stopIfTrue="1" operator="greaterThan">
      <formula>0.0000001</formula>
    </cfRule>
  </conditionalFormatting>
  <conditionalFormatting sqref="BC21:BG21">
    <cfRule type="cellIs" dxfId="2185" priority="2185" stopIfTrue="1" operator="equal">
      <formula>0</formula>
    </cfRule>
    <cfRule type="cellIs" dxfId="2184" priority="2186" stopIfTrue="1" operator="greaterThan">
      <formula>0.0000001</formula>
    </cfRule>
  </conditionalFormatting>
  <conditionalFormatting sqref="BC23:BG23">
    <cfRule type="cellIs" dxfId="2183" priority="2183" stopIfTrue="1" operator="equal">
      <formula>0</formula>
    </cfRule>
    <cfRule type="cellIs" dxfId="2182" priority="2184" stopIfTrue="1" operator="greaterThan">
      <formula>0.0000001</formula>
    </cfRule>
  </conditionalFormatting>
  <conditionalFormatting sqref="BC23:BG23">
    <cfRule type="cellIs" dxfId="2181" priority="2181" stopIfTrue="1" operator="equal">
      <formula>0</formula>
    </cfRule>
    <cfRule type="cellIs" dxfId="2180" priority="2182" stopIfTrue="1" operator="greaterThan">
      <formula>0.0000001</formula>
    </cfRule>
  </conditionalFormatting>
  <conditionalFormatting sqref="BC23:BG23">
    <cfRule type="cellIs" dxfId="2179" priority="2179" stopIfTrue="1" operator="equal">
      <formula>0</formula>
    </cfRule>
    <cfRule type="cellIs" dxfId="2178" priority="2180" stopIfTrue="1" operator="greaterThan">
      <formula>0.0000001</formula>
    </cfRule>
  </conditionalFormatting>
  <conditionalFormatting sqref="BC23:BG23">
    <cfRule type="cellIs" dxfId="2177" priority="2177" stopIfTrue="1" operator="equal">
      <formula>0</formula>
    </cfRule>
    <cfRule type="cellIs" dxfId="2176" priority="2178" stopIfTrue="1" operator="greaterThan">
      <formula>0.0000001</formula>
    </cfRule>
  </conditionalFormatting>
  <conditionalFormatting sqref="BC23:BG23">
    <cfRule type="cellIs" dxfId="2175" priority="2175" stopIfTrue="1" operator="equal">
      <formula>0</formula>
    </cfRule>
    <cfRule type="cellIs" dxfId="2174" priority="2176" stopIfTrue="1" operator="greaterThan">
      <formula>0.0000001</formula>
    </cfRule>
  </conditionalFormatting>
  <conditionalFormatting sqref="BC23:BG23">
    <cfRule type="cellIs" dxfId="2173" priority="2173" stopIfTrue="1" operator="equal">
      <formula>0</formula>
    </cfRule>
    <cfRule type="cellIs" dxfId="2172" priority="2174" stopIfTrue="1" operator="greaterThan">
      <formula>0.0000001</formula>
    </cfRule>
  </conditionalFormatting>
  <conditionalFormatting sqref="BC23:BG23">
    <cfRule type="cellIs" dxfId="2171" priority="2171" stopIfTrue="1" operator="equal">
      <formula>0</formula>
    </cfRule>
    <cfRule type="cellIs" dxfId="2170" priority="2172" stopIfTrue="1" operator="greaterThan">
      <formula>0.0000001</formula>
    </cfRule>
  </conditionalFormatting>
  <conditionalFormatting sqref="BC25:BG25">
    <cfRule type="cellIs" dxfId="2169" priority="2169" stopIfTrue="1" operator="equal">
      <formula>0</formula>
    </cfRule>
    <cfRule type="cellIs" dxfId="2168" priority="2170" stopIfTrue="1" operator="greaterThan">
      <formula>0.0000001</formula>
    </cfRule>
  </conditionalFormatting>
  <conditionalFormatting sqref="BC25:BG25">
    <cfRule type="cellIs" dxfId="2167" priority="2167" stopIfTrue="1" operator="equal">
      <formula>0</formula>
    </cfRule>
    <cfRule type="cellIs" dxfId="2166" priority="2168" stopIfTrue="1" operator="greaterThan">
      <formula>0.0000001</formula>
    </cfRule>
  </conditionalFormatting>
  <conditionalFormatting sqref="BC25:BG25">
    <cfRule type="cellIs" dxfId="2165" priority="2165" stopIfTrue="1" operator="equal">
      <formula>0</formula>
    </cfRule>
    <cfRule type="cellIs" dxfId="2164" priority="2166" stopIfTrue="1" operator="greaterThan">
      <formula>0.0000001</formula>
    </cfRule>
  </conditionalFormatting>
  <conditionalFormatting sqref="BC25:BG25">
    <cfRule type="cellIs" dxfId="2163" priority="2163" stopIfTrue="1" operator="equal">
      <formula>0</formula>
    </cfRule>
    <cfRule type="cellIs" dxfId="2162" priority="2164" stopIfTrue="1" operator="greaterThan">
      <formula>0.0000001</formula>
    </cfRule>
  </conditionalFormatting>
  <conditionalFormatting sqref="BC25:BG25">
    <cfRule type="cellIs" dxfId="2161" priority="2161" stopIfTrue="1" operator="equal">
      <formula>0</formula>
    </cfRule>
    <cfRule type="cellIs" dxfId="2160" priority="2162" stopIfTrue="1" operator="greaterThan">
      <formula>0.0000001</formula>
    </cfRule>
  </conditionalFormatting>
  <conditionalFormatting sqref="BC25:BG25">
    <cfRule type="cellIs" dxfId="2159" priority="2159" stopIfTrue="1" operator="equal">
      <formula>0</formula>
    </cfRule>
    <cfRule type="cellIs" dxfId="2158" priority="2160" stopIfTrue="1" operator="greaterThan">
      <formula>0.0000001</formula>
    </cfRule>
  </conditionalFormatting>
  <conditionalFormatting sqref="BC25:BG25">
    <cfRule type="cellIs" dxfId="2157" priority="2157" stopIfTrue="1" operator="equal">
      <formula>0</formula>
    </cfRule>
    <cfRule type="cellIs" dxfId="2156" priority="2158" stopIfTrue="1" operator="greaterThan">
      <formula>0.0000001</formula>
    </cfRule>
  </conditionalFormatting>
  <conditionalFormatting sqref="BC27:BG27">
    <cfRule type="cellIs" dxfId="2155" priority="2155" stopIfTrue="1" operator="equal">
      <formula>0</formula>
    </cfRule>
    <cfRule type="cellIs" dxfId="2154" priority="2156" stopIfTrue="1" operator="greaterThan">
      <formula>0.0000001</formula>
    </cfRule>
  </conditionalFormatting>
  <conditionalFormatting sqref="BC27:BG27">
    <cfRule type="cellIs" dxfId="2153" priority="2153" stopIfTrue="1" operator="equal">
      <formula>0</formula>
    </cfRule>
    <cfRule type="cellIs" dxfId="2152" priority="2154" stopIfTrue="1" operator="greaterThan">
      <formula>0.0000001</formula>
    </cfRule>
  </conditionalFormatting>
  <conditionalFormatting sqref="BC27:BG27">
    <cfRule type="cellIs" dxfId="2151" priority="2151" stopIfTrue="1" operator="equal">
      <formula>0</formula>
    </cfRule>
    <cfRule type="cellIs" dxfId="2150" priority="2152" stopIfTrue="1" operator="greaterThan">
      <formula>0.0000001</formula>
    </cfRule>
  </conditionalFormatting>
  <conditionalFormatting sqref="BC27:BG27">
    <cfRule type="cellIs" dxfId="2149" priority="2149" stopIfTrue="1" operator="equal">
      <formula>0</formula>
    </cfRule>
    <cfRule type="cellIs" dxfId="2148" priority="2150" stopIfTrue="1" operator="greaterThan">
      <formula>0.0000001</formula>
    </cfRule>
  </conditionalFormatting>
  <conditionalFormatting sqref="BC27:BG27">
    <cfRule type="cellIs" dxfId="2147" priority="2147" stopIfTrue="1" operator="equal">
      <formula>0</formula>
    </cfRule>
    <cfRule type="cellIs" dxfId="2146" priority="2148" stopIfTrue="1" operator="greaterThan">
      <formula>0.0000001</formula>
    </cfRule>
  </conditionalFormatting>
  <conditionalFormatting sqref="BC27:BG27">
    <cfRule type="cellIs" dxfId="2145" priority="2145" stopIfTrue="1" operator="equal">
      <formula>0</formula>
    </cfRule>
    <cfRule type="cellIs" dxfId="2144" priority="2146" stopIfTrue="1" operator="greaterThan">
      <formula>0.0000001</formula>
    </cfRule>
  </conditionalFormatting>
  <conditionalFormatting sqref="BC27:BG27">
    <cfRule type="cellIs" dxfId="2143" priority="2143" stopIfTrue="1" operator="equal">
      <formula>0</formula>
    </cfRule>
    <cfRule type="cellIs" dxfId="2142" priority="2144" stopIfTrue="1" operator="greaterThan">
      <formula>0.0000001</formula>
    </cfRule>
  </conditionalFormatting>
  <conditionalFormatting sqref="BC29:BG29">
    <cfRule type="cellIs" dxfId="2141" priority="2141" stopIfTrue="1" operator="equal">
      <formula>0</formula>
    </cfRule>
    <cfRule type="cellIs" dxfId="2140" priority="2142" stopIfTrue="1" operator="greaterThan">
      <formula>0.0000001</formula>
    </cfRule>
  </conditionalFormatting>
  <conditionalFormatting sqref="BC29:BG29">
    <cfRule type="cellIs" dxfId="2139" priority="2139" stopIfTrue="1" operator="equal">
      <formula>0</formula>
    </cfRule>
    <cfRule type="cellIs" dxfId="2138" priority="2140" stopIfTrue="1" operator="greaterThan">
      <formula>0.0000001</formula>
    </cfRule>
  </conditionalFormatting>
  <conditionalFormatting sqref="BC29:BG29">
    <cfRule type="cellIs" dxfId="2137" priority="2137" stopIfTrue="1" operator="equal">
      <formula>0</formula>
    </cfRule>
    <cfRule type="cellIs" dxfId="2136" priority="2138" stopIfTrue="1" operator="greaterThan">
      <formula>0.0000001</formula>
    </cfRule>
  </conditionalFormatting>
  <conditionalFormatting sqref="BC29:BG29">
    <cfRule type="cellIs" dxfId="2135" priority="2135" stopIfTrue="1" operator="equal">
      <formula>0</formula>
    </cfRule>
    <cfRule type="cellIs" dxfId="2134" priority="2136" stopIfTrue="1" operator="greaterThan">
      <formula>0.0000001</formula>
    </cfRule>
  </conditionalFormatting>
  <conditionalFormatting sqref="BC29:BG29">
    <cfRule type="cellIs" dxfId="2133" priority="2133" stopIfTrue="1" operator="equal">
      <formula>0</formula>
    </cfRule>
    <cfRule type="cellIs" dxfId="2132" priority="2134" stopIfTrue="1" operator="greaterThan">
      <formula>0.0000001</formula>
    </cfRule>
  </conditionalFormatting>
  <conditionalFormatting sqref="BC29:BG29">
    <cfRule type="cellIs" dxfId="2131" priority="2131" stopIfTrue="1" operator="equal">
      <formula>0</formula>
    </cfRule>
    <cfRule type="cellIs" dxfId="2130" priority="2132" stopIfTrue="1" operator="greaterThan">
      <formula>0.0000001</formula>
    </cfRule>
  </conditionalFormatting>
  <conditionalFormatting sqref="BC29:BG29">
    <cfRule type="cellIs" dxfId="2129" priority="2129" stopIfTrue="1" operator="equal">
      <formula>0</formula>
    </cfRule>
    <cfRule type="cellIs" dxfId="2128" priority="2130" stopIfTrue="1" operator="greaterThan">
      <formula>0.0000001</formula>
    </cfRule>
  </conditionalFormatting>
  <conditionalFormatting sqref="BC31:BG31">
    <cfRule type="cellIs" dxfId="2127" priority="2127" stopIfTrue="1" operator="equal">
      <formula>0</formula>
    </cfRule>
    <cfRule type="cellIs" dxfId="2126" priority="2128" stopIfTrue="1" operator="greaterThan">
      <formula>0.0000001</formula>
    </cfRule>
  </conditionalFormatting>
  <conditionalFormatting sqref="BC31:BG31">
    <cfRule type="cellIs" dxfId="2125" priority="2125" stopIfTrue="1" operator="equal">
      <formula>0</formula>
    </cfRule>
    <cfRule type="cellIs" dxfId="2124" priority="2126" stopIfTrue="1" operator="greaterThan">
      <formula>0.0000001</formula>
    </cfRule>
  </conditionalFormatting>
  <conditionalFormatting sqref="BC31:BG31">
    <cfRule type="cellIs" dxfId="2123" priority="2123" stopIfTrue="1" operator="equal">
      <formula>0</formula>
    </cfRule>
    <cfRule type="cellIs" dxfId="2122" priority="2124" stopIfTrue="1" operator="greaterThan">
      <formula>0.0000001</formula>
    </cfRule>
  </conditionalFormatting>
  <conditionalFormatting sqref="BC31:BG31">
    <cfRule type="cellIs" dxfId="2121" priority="2121" stopIfTrue="1" operator="equal">
      <formula>0</formula>
    </cfRule>
    <cfRule type="cellIs" dxfId="2120" priority="2122" stopIfTrue="1" operator="greaterThan">
      <formula>0.0000001</formula>
    </cfRule>
  </conditionalFormatting>
  <conditionalFormatting sqref="BC31:BG31">
    <cfRule type="cellIs" dxfId="2119" priority="2119" stopIfTrue="1" operator="equal">
      <formula>0</formula>
    </cfRule>
    <cfRule type="cellIs" dxfId="2118" priority="2120" stopIfTrue="1" operator="greaterThan">
      <formula>0.0000001</formula>
    </cfRule>
  </conditionalFormatting>
  <conditionalFormatting sqref="BC31:BG31">
    <cfRule type="cellIs" dxfId="2117" priority="2117" stopIfTrue="1" operator="equal">
      <formula>0</formula>
    </cfRule>
    <cfRule type="cellIs" dxfId="2116" priority="2118" stopIfTrue="1" operator="greaterThan">
      <formula>0.0000001</formula>
    </cfRule>
  </conditionalFormatting>
  <conditionalFormatting sqref="BC31:BG31">
    <cfRule type="cellIs" dxfId="2115" priority="2115" stopIfTrue="1" operator="equal">
      <formula>0</formula>
    </cfRule>
    <cfRule type="cellIs" dxfId="2114" priority="2116" stopIfTrue="1" operator="greaterThan">
      <formula>0.0000001</formula>
    </cfRule>
  </conditionalFormatting>
  <conditionalFormatting sqref="BC33:BG33">
    <cfRule type="cellIs" dxfId="2113" priority="2113" stopIfTrue="1" operator="equal">
      <formula>0</formula>
    </cfRule>
    <cfRule type="cellIs" dxfId="2112" priority="2114" stopIfTrue="1" operator="greaterThan">
      <formula>0.0000001</formula>
    </cfRule>
  </conditionalFormatting>
  <conditionalFormatting sqref="BC33:BG33">
    <cfRule type="cellIs" dxfId="2111" priority="2111" stopIfTrue="1" operator="equal">
      <formula>0</formula>
    </cfRule>
    <cfRule type="cellIs" dxfId="2110" priority="2112" stopIfTrue="1" operator="greaterThan">
      <formula>0.0000001</formula>
    </cfRule>
  </conditionalFormatting>
  <conditionalFormatting sqref="BC33:BG33">
    <cfRule type="cellIs" dxfId="2109" priority="2109" stopIfTrue="1" operator="equal">
      <formula>0</formula>
    </cfRule>
    <cfRule type="cellIs" dxfId="2108" priority="2110" stopIfTrue="1" operator="greaterThan">
      <formula>0.0000001</formula>
    </cfRule>
  </conditionalFormatting>
  <conditionalFormatting sqref="BC33:BG33">
    <cfRule type="cellIs" dxfId="2107" priority="2107" stopIfTrue="1" operator="equal">
      <formula>0</formula>
    </cfRule>
    <cfRule type="cellIs" dxfId="2106" priority="2108" stopIfTrue="1" operator="greaterThan">
      <formula>0.0000001</formula>
    </cfRule>
  </conditionalFormatting>
  <conditionalFormatting sqref="BC33:BG33">
    <cfRule type="cellIs" dxfId="2105" priority="2105" stopIfTrue="1" operator="equal">
      <formula>0</formula>
    </cfRule>
    <cfRule type="cellIs" dxfId="2104" priority="2106" stopIfTrue="1" operator="greaterThan">
      <formula>0.0000001</formula>
    </cfRule>
  </conditionalFormatting>
  <conditionalFormatting sqref="BC33:BG33">
    <cfRule type="cellIs" dxfId="2103" priority="2103" stopIfTrue="1" operator="equal">
      <formula>0</formula>
    </cfRule>
    <cfRule type="cellIs" dxfId="2102" priority="2104" stopIfTrue="1" operator="greaterThan">
      <formula>0.0000001</formula>
    </cfRule>
  </conditionalFormatting>
  <conditionalFormatting sqref="BC33:BG33">
    <cfRule type="cellIs" dxfId="2101" priority="2101" stopIfTrue="1" operator="equal">
      <formula>0</formula>
    </cfRule>
    <cfRule type="cellIs" dxfId="2100" priority="2102" stopIfTrue="1" operator="greaterThan">
      <formula>0.0000001</formula>
    </cfRule>
  </conditionalFormatting>
  <conditionalFormatting sqref="BC35:BG35">
    <cfRule type="cellIs" dxfId="2099" priority="2099" stopIfTrue="1" operator="equal">
      <formula>0</formula>
    </cfRule>
    <cfRule type="cellIs" dxfId="2098" priority="2100" stopIfTrue="1" operator="greaterThan">
      <formula>0.0000001</formula>
    </cfRule>
  </conditionalFormatting>
  <conditionalFormatting sqref="BC35:BG35">
    <cfRule type="cellIs" dxfId="2097" priority="2097" stopIfTrue="1" operator="equal">
      <formula>0</formula>
    </cfRule>
    <cfRule type="cellIs" dxfId="2096" priority="2098" stopIfTrue="1" operator="greaterThan">
      <formula>0.0000001</formula>
    </cfRule>
  </conditionalFormatting>
  <conditionalFormatting sqref="BC35:BG35">
    <cfRule type="cellIs" dxfId="2095" priority="2095" stopIfTrue="1" operator="equal">
      <formula>0</formula>
    </cfRule>
    <cfRule type="cellIs" dxfId="2094" priority="2096" stopIfTrue="1" operator="greaterThan">
      <formula>0.0000001</formula>
    </cfRule>
  </conditionalFormatting>
  <conditionalFormatting sqref="BC35:BG35">
    <cfRule type="cellIs" dxfId="2093" priority="2093" stopIfTrue="1" operator="equal">
      <formula>0</formula>
    </cfRule>
    <cfRule type="cellIs" dxfId="2092" priority="2094" stopIfTrue="1" operator="greaterThan">
      <formula>0.0000001</formula>
    </cfRule>
  </conditionalFormatting>
  <conditionalFormatting sqref="BC35:BG35">
    <cfRule type="cellIs" dxfId="2091" priority="2091" stopIfTrue="1" operator="equal">
      <formula>0</formula>
    </cfRule>
    <cfRule type="cellIs" dxfId="2090" priority="2092" stopIfTrue="1" operator="greaterThan">
      <formula>0.0000001</formula>
    </cfRule>
  </conditionalFormatting>
  <conditionalFormatting sqref="BC35:BG35">
    <cfRule type="cellIs" dxfId="2089" priority="2089" stopIfTrue="1" operator="equal">
      <formula>0</formula>
    </cfRule>
    <cfRule type="cellIs" dxfId="2088" priority="2090" stopIfTrue="1" operator="greaterThan">
      <formula>0.0000001</formula>
    </cfRule>
  </conditionalFormatting>
  <conditionalFormatting sqref="BC35:BG35">
    <cfRule type="cellIs" dxfId="2087" priority="2087" stopIfTrue="1" operator="equal">
      <formula>0</formula>
    </cfRule>
    <cfRule type="cellIs" dxfId="2086" priority="2088" stopIfTrue="1" operator="greaterThan">
      <formula>0.0000001</formula>
    </cfRule>
  </conditionalFormatting>
  <conditionalFormatting sqref="BC37:BG37">
    <cfRule type="cellIs" dxfId="2085" priority="2085" stopIfTrue="1" operator="equal">
      <formula>0</formula>
    </cfRule>
    <cfRule type="cellIs" dxfId="2084" priority="2086" stopIfTrue="1" operator="greaterThan">
      <formula>0.0000001</formula>
    </cfRule>
  </conditionalFormatting>
  <conditionalFormatting sqref="BC37:BG37">
    <cfRule type="cellIs" dxfId="2083" priority="2083" stopIfTrue="1" operator="equal">
      <formula>0</formula>
    </cfRule>
    <cfRule type="cellIs" dxfId="2082" priority="2084" stopIfTrue="1" operator="greaterThan">
      <formula>0.0000001</formula>
    </cfRule>
  </conditionalFormatting>
  <conditionalFormatting sqref="BC37:BG37">
    <cfRule type="cellIs" dxfId="2081" priority="2081" stopIfTrue="1" operator="equal">
      <formula>0</formula>
    </cfRule>
    <cfRule type="cellIs" dxfId="2080" priority="2082" stopIfTrue="1" operator="greaterThan">
      <formula>0.0000001</formula>
    </cfRule>
  </conditionalFormatting>
  <conditionalFormatting sqref="BC37:BG37">
    <cfRule type="cellIs" dxfId="2079" priority="2079" stopIfTrue="1" operator="equal">
      <formula>0</formula>
    </cfRule>
    <cfRule type="cellIs" dxfId="2078" priority="2080" stopIfTrue="1" operator="greaterThan">
      <formula>0.0000001</formula>
    </cfRule>
  </conditionalFormatting>
  <conditionalFormatting sqref="BC37:BG37">
    <cfRule type="cellIs" dxfId="2077" priority="2077" stopIfTrue="1" operator="equal">
      <formula>0</formula>
    </cfRule>
    <cfRule type="cellIs" dxfId="2076" priority="2078" stopIfTrue="1" operator="greaterThan">
      <formula>0.0000001</formula>
    </cfRule>
  </conditionalFormatting>
  <conditionalFormatting sqref="BC37:BG37">
    <cfRule type="cellIs" dxfId="2075" priority="2075" stopIfTrue="1" operator="equal">
      <formula>0</formula>
    </cfRule>
    <cfRule type="cellIs" dxfId="2074" priority="2076" stopIfTrue="1" operator="greaterThan">
      <formula>0.0000001</formula>
    </cfRule>
  </conditionalFormatting>
  <conditionalFormatting sqref="BC37:BG37">
    <cfRule type="cellIs" dxfId="2073" priority="2073" stopIfTrue="1" operator="equal">
      <formula>0</formula>
    </cfRule>
    <cfRule type="cellIs" dxfId="2072" priority="2074" stopIfTrue="1" operator="greaterThan">
      <formula>0.0000001</formula>
    </cfRule>
  </conditionalFormatting>
  <conditionalFormatting sqref="BC39:BG39">
    <cfRule type="cellIs" dxfId="2071" priority="2071" stopIfTrue="1" operator="equal">
      <formula>0</formula>
    </cfRule>
    <cfRule type="cellIs" dxfId="2070" priority="2072" stopIfTrue="1" operator="greaterThan">
      <formula>0.0000001</formula>
    </cfRule>
  </conditionalFormatting>
  <conditionalFormatting sqref="BC39:BG39">
    <cfRule type="cellIs" dxfId="2069" priority="2069" stopIfTrue="1" operator="equal">
      <formula>0</formula>
    </cfRule>
    <cfRule type="cellIs" dxfId="2068" priority="2070" stopIfTrue="1" operator="greaterThan">
      <formula>0.0000001</formula>
    </cfRule>
  </conditionalFormatting>
  <conditionalFormatting sqref="BC39:BG39">
    <cfRule type="cellIs" dxfId="2067" priority="2067" stopIfTrue="1" operator="equal">
      <formula>0</formula>
    </cfRule>
    <cfRule type="cellIs" dxfId="2066" priority="2068" stopIfTrue="1" operator="greaterThan">
      <formula>0.0000001</formula>
    </cfRule>
  </conditionalFormatting>
  <conditionalFormatting sqref="BC39:BG39">
    <cfRule type="cellIs" dxfId="2065" priority="2065" stopIfTrue="1" operator="equal">
      <formula>0</formula>
    </cfRule>
    <cfRule type="cellIs" dxfId="2064" priority="2066" stopIfTrue="1" operator="greaterThan">
      <formula>0.0000001</formula>
    </cfRule>
  </conditionalFormatting>
  <conditionalFormatting sqref="BC39:BG39">
    <cfRule type="cellIs" dxfId="2063" priority="2063" stopIfTrue="1" operator="equal">
      <formula>0</formula>
    </cfRule>
    <cfRule type="cellIs" dxfId="2062" priority="2064" stopIfTrue="1" operator="greaterThan">
      <formula>0.0000001</formula>
    </cfRule>
  </conditionalFormatting>
  <conditionalFormatting sqref="BC39:BG39">
    <cfRule type="cellIs" dxfId="2061" priority="2061" stopIfTrue="1" operator="equal">
      <formula>0</formula>
    </cfRule>
    <cfRule type="cellIs" dxfId="2060" priority="2062" stopIfTrue="1" operator="greaterThan">
      <formula>0.0000001</formula>
    </cfRule>
  </conditionalFormatting>
  <conditionalFormatting sqref="BC39:BG39">
    <cfRule type="cellIs" dxfId="2059" priority="2059" stopIfTrue="1" operator="equal">
      <formula>0</formula>
    </cfRule>
    <cfRule type="cellIs" dxfId="2058" priority="2060" stopIfTrue="1" operator="greaterThan">
      <formula>0.0000001</formula>
    </cfRule>
  </conditionalFormatting>
  <conditionalFormatting sqref="BC41:BG41">
    <cfRule type="cellIs" dxfId="2057" priority="2057" stopIfTrue="1" operator="equal">
      <formula>0</formula>
    </cfRule>
    <cfRule type="cellIs" dxfId="2056" priority="2058" stopIfTrue="1" operator="greaterThan">
      <formula>0.0000001</formula>
    </cfRule>
  </conditionalFormatting>
  <conditionalFormatting sqref="BC41:BG41">
    <cfRule type="cellIs" dxfId="2055" priority="2055" stopIfTrue="1" operator="equal">
      <formula>0</formula>
    </cfRule>
    <cfRule type="cellIs" dxfId="2054" priority="2056" stopIfTrue="1" operator="greaterThan">
      <formula>0.0000001</formula>
    </cfRule>
  </conditionalFormatting>
  <conditionalFormatting sqref="BC41:BG41">
    <cfRule type="cellIs" dxfId="2053" priority="2053" stopIfTrue="1" operator="equal">
      <formula>0</formula>
    </cfRule>
    <cfRule type="cellIs" dxfId="2052" priority="2054" stopIfTrue="1" operator="greaterThan">
      <formula>0.0000001</formula>
    </cfRule>
  </conditionalFormatting>
  <conditionalFormatting sqref="BC41:BG41">
    <cfRule type="cellIs" dxfId="2051" priority="2051" stopIfTrue="1" operator="equal">
      <formula>0</formula>
    </cfRule>
    <cfRule type="cellIs" dxfId="2050" priority="2052" stopIfTrue="1" operator="greaterThan">
      <formula>0.0000001</formula>
    </cfRule>
  </conditionalFormatting>
  <conditionalFormatting sqref="BC41:BG41">
    <cfRule type="cellIs" dxfId="2049" priority="2049" stopIfTrue="1" operator="equal">
      <formula>0</formula>
    </cfRule>
    <cfRule type="cellIs" dxfId="2048" priority="2050" stopIfTrue="1" operator="greaterThan">
      <formula>0.0000001</formula>
    </cfRule>
  </conditionalFormatting>
  <conditionalFormatting sqref="BC41:BG41">
    <cfRule type="cellIs" dxfId="2047" priority="2047" stopIfTrue="1" operator="equal">
      <formula>0</formula>
    </cfRule>
    <cfRule type="cellIs" dxfId="2046" priority="2048" stopIfTrue="1" operator="greaterThan">
      <formula>0.0000001</formula>
    </cfRule>
  </conditionalFormatting>
  <conditionalFormatting sqref="BC41:BG41">
    <cfRule type="cellIs" dxfId="2045" priority="2045" stopIfTrue="1" operator="equal">
      <formula>0</formula>
    </cfRule>
    <cfRule type="cellIs" dxfId="2044" priority="2046" stopIfTrue="1" operator="greaterThan">
      <formula>0.0000001</formula>
    </cfRule>
  </conditionalFormatting>
  <conditionalFormatting sqref="BC43:BG43">
    <cfRule type="cellIs" dxfId="2043" priority="2043" stopIfTrue="1" operator="equal">
      <formula>0</formula>
    </cfRule>
    <cfRule type="cellIs" dxfId="2042" priority="2044" stopIfTrue="1" operator="greaterThan">
      <formula>0.0000001</formula>
    </cfRule>
  </conditionalFormatting>
  <conditionalFormatting sqref="BC43:BG43">
    <cfRule type="cellIs" dxfId="2041" priority="2041" stopIfTrue="1" operator="equal">
      <formula>0</formula>
    </cfRule>
    <cfRule type="cellIs" dxfId="2040" priority="2042" stopIfTrue="1" operator="greaterThan">
      <formula>0.0000001</formula>
    </cfRule>
  </conditionalFormatting>
  <conditionalFormatting sqref="BC43:BG43">
    <cfRule type="cellIs" dxfId="2039" priority="2039" stopIfTrue="1" operator="equal">
      <formula>0</formula>
    </cfRule>
    <cfRule type="cellIs" dxfId="2038" priority="2040" stopIfTrue="1" operator="greaterThan">
      <formula>0.0000001</formula>
    </cfRule>
  </conditionalFormatting>
  <conditionalFormatting sqref="BC43:BG43">
    <cfRule type="cellIs" dxfId="2037" priority="2037" stopIfTrue="1" operator="equal">
      <formula>0</formula>
    </cfRule>
    <cfRule type="cellIs" dxfId="2036" priority="2038" stopIfTrue="1" operator="greaterThan">
      <formula>0.0000001</formula>
    </cfRule>
  </conditionalFormatting>
  <conditionalFormatting sqref="BC43:BG43">
    <cfRule type="cellIs" dxfId="2035" priority="2035" stopIfTrue="1" operator="equal">
      <formula>0</formula>
    </cfRule>
    <cfRule type="cellIs" dxfId="2034" priority="2036" stopIfTrue="1" operator="greaterThan">
      <formula>0.0000001</formula>
    </cfRule>
  </conditionalFormatting>
  <conditionalFormatting sqref="BC43:BG43">
    <cfRule type="cellIs" dxfId="2033" priority="2033" stopIfTrue="1" operator="equal">
      <formula>0</formula>
    </cfRule>
    <cfRule type="cellIs" dxfId="2032" priority="2034" stopIfTrue="1" operator="greaterThan">
      <formula>0.0000001</formula>
    </cfRule>
  </conditionalFormatting>
  <conditionalFormatting sqref="BC43:BG43">
    <cfRule type="cellIs" dxfId="2031" priority="2031" stopIfTrue="1" operator="equal">
      <formula>0</formula>
    </cfRule>
    <cfRule type="cellIs" dxfId="2030" priority="2032" stopIfTrue="1" operator="greaterThan">
      <formula>0.0000001</formula>
    </cfRule>
  </conditionalFormatting>
  <conditionalFormatting sqref="BC45:BG45">
    <cfRule type="cellIs" dxfId="2029" priority="2029" stopIfTrue="1" operator="equal">
      <formula>0</formula>
    </cfRule>
    <cfRule type="cellIs" dxfId="2028" priority="2030" stopIfTrue="1" operator="greaterThan">
      <formula>0.0000001</formula>
    </cfRule>
  </conditionalFormatting>
  <conditionalFormatting sqref="BC45:BG45">
    <cfRule type="cellIs" dxfId="2027" priority="2027" stopIfTrue="1" operator="equal">
      <formula>0</formula>
    </cfRule>
    <cfRule type="cellIs" dxfId="2026" priority="2028" stopIfTrue="1" operator="greaterThan">
      <formula>0.0000001</formula>
    </cfRule>
  </conditionalFormatting>
  <conditionalFormatting sqref="BC45:BG45">
    <cfRule type="cellIs" dxfId="2025" priority="2025" stopIfTrue="1" operator="equal">
      <formula>0</formula>
    </cfRule>
    <cfRule type="cellIs" dxfId="2024" priority="2026" stopIfTrue="1" operator="greaterThan">
      <formula>0.0000001</formula>
    </cfRule>
  </conditionalFormatting>
  <conditionalFormatting sqref="BC45:BG45">
    <cfRule type="cellIs" dxfId="2023" priority="2023" stopIfTrue="1" operator="equal">
      <formula>0</formula>
    </cfRule>
    <cfRule type="cellIs" dxfId="2022" priority="2024" stopIfTrue="1" operator="greaterThan">
      <formula>0.0000001</formula>
    </cfRule>
  </conditionalFormatting>
  <conditionalFormatting sqref="BC45:BG45">
    <cfRule type="cellIs" dxfId="2021" priority="2021" stopIfTrue="1" operator="equal">
      <formula>0</formula>
    </cfRule>
    <cfRule type="cellIs" dxfId="2020" priority="2022" stopIfTrue="1" operator="greaterThan">
      <formula>0.0000001</formula>
    </cfRule>
  </conditionalFormatting>
  <conditionalFormatting sqref="BC45:BG45">
    <cfRule type="cellIs" dxfId="2019" priority="2019" stopIfTrue="1" operator="equal">
      <formula>0</formula>
    </cfRule>
    <cfRule type="cellIs" dxfId="2018" priority="2020" stopIfTrue="1" operator="greaterThan">
      <formula>0.0000001</formula>
    </cfRule>
  </conditionalFormatting>
  <conditionalFormatting sqref="BC45:BG45">
    <cfRule type="cellIs" dxfId="2017" priority="2017" stopIfTrue="1" operator="equal">
      <formula>0</formula>
    </cfRule>
    <cfRule type="cellIs" dxfId="2016" priority="2018" stopIfTrue="1" operator="greaterThan">
      <formula>0.0000001</formula>
    </cfRule>
  </conditionalFormatting>
  <conditionalFormatting sqref="BC33:BG33">
    <cfRule type="cellIs" dxfId="2015" priority="2015" stopIfTrue="1" operator="equal">
      <formula>0</formula>
    </cfRule>
    <cfRule type="cellIs" dxfId="2014" priority="2016" stopIfTrue="1" operator="greaterThan">
      <formula>0.0000001</formula>
    </cfRule>
  </conditionalFormatting>
  <conditionalFormatting sqref="BC33:BG33">
    <cfRule type="cellIs" dxfId="2013" priority="2013" stopIfTrue="1" operator="equal">
      <formula>0</formula>
    </cfRule>
    <cfRule type="cellIs" dxfId="2012" priority="2014" stopIfTrue="1" operator="greaterThan">
      <formula>0.0000001</formula>
    </cfRule>
  </conditionalFormatting>
  <conditionalFormatting sqref="BC33:BG33">
    <cfRule type="cellIs" dxfId="2011" priority="2011" stopIfTrue="1" operator="equal">
      <formula>0</formula>
    </cfRule>
    <cfRule type="cellIs" dxfId="2010" priority="2012" stopIfTrue="1" operator="greaterThan">
      <formula>0.0000001</formula>
    </cfRule>
  </conditionalFormatting>
  <conditionalFormatting sqref="BC33:BG33">
    <cfRule type="cellIs" dxfId="2009" priority="2009" stopIfTrue="1" operator="equal">
      <formula>0</formula>
    </cfRule>
    <cfRule type="cellIs" dxfId="2008" priority="2010" stopIfTrue="1" operator="greaterThan">
      <formula>0.0000001</formula>
    </cfRule>
  </conditionalFormatting>
  <conditionalFormatting sqref="BC33:BG33">
    <cfRule type="cellIs" dxfId="2007" priority="2007" stopIfTrue="1" operator="equal">
      <formula>0</formula>
    </cfRule>
    <cfRule type="cellIs" dxfId="2006" priority="2008" stopIfTrue="1" operator="greaterThan">
      <formula>0.0000001</formula>
    </cfRule>
  </conditionalFormatting>
  <conditionalFormatting sqref="BC33:BG33">
    <cfRule type="cellIs" dxfId="2005" priority="2005" stopIfTrue="1" operator="equal">
      <formula>0</formula>
    </cfRule>
    <cfRule type="cellIs" dxfId="2004" priority="2006" stopIfTrue="1" operator="greaterThan">
      <formula>0.0000001</formula>
    </cfRule>
  </conditionalFormatting>
  <conditionalFormatting sqref="BC33:BG33">
    <cfRule type="cellIs" dxfId="2003" priority="2003" stopIfTrue="1" operator="equal">
      <formula>0</formula>
    </cfRule>
    <cfRule type="cellIs" dxfId="2002" priority="2004" stopIfTrue="1" operator="greaterThan">
      <formula>0.0000001</formula>
    </cfRule>
  </conditionalFormatting>
  <conditionalFormatting sqref="BC33:BG33">
    <cfRule type="cellIs" dxfId="2001" priority="2001" stopIfTrue="1" operator="equal">
      <formula>0</formula>
    </cfRule>
    <cfRule type="cellIs" dxfId="2000" priority="2002" stopIfTrue="1" operator="greaterThan">
      <formula>0.0000001</formula>
    </cfRule>
  </conditionalFormatting>
  <conditionalFormatting sqref="BC33:BG33">
    <cfRule type="cellIs" dxfId="1999" priority="1999" stopIfTrue="1" operator="equal">
      <formula>0</formula>
    </cfRule>
    <cfRule type="cellIs" dxfId="1998" priority="2000" stopIfTrue="1" operator="greaterThan">
      <formula>0.0000001</formula>
    </cfRule>
  </conditionalFormatting>
  <conditionalFormatting sqref="BC33:BG33">
    <cfRule type="cellIs" dxfId="1997" priority="1997" stopIfTrue="1" operator="equal">
      <formula>0</formula>
    </cfRule>
    <cfRule type="cellIs" dxfId="1996" priority="1998" stopIfTrue="1" operator="greaterThan">
      <formula>0.0000001</formula>
    </cfRule>
  </conditionalFormatting>
  <conditionalFormatting sqref="BC33:BG33">
    <cfRule type="cellIs" dxfId="1995" priority="1995" stopIfTrue="1" operator="equal">
      <formula>0</formula>
    </cfRule>
    <cfRule type="cellIs" dxfId="1994" priority="1996" stopIfTrue="1" operator="greaterThan">
      <formula>0.0000001</formula>
    </cfRule>
  </conditionalFormatting>
  <conditionalFormatting sqref="BC33:BG33">
    <cfRule type="cellIs" dxfId="1993" priority="1993" stopIfTrue="1" operator="equal">
      <formula>0</formula>
    </cfRule>
    <cfRule type="cellIs" dxfId="1992" priority="1994" stopIfTrue="1" operator="greaterThan">
      <formula>0.0000001</formula>
    </cfRule>
  </conditionalFormatting>
  <conditionalFormatting sqref="BC33:BG33">
    <cfRule type="cellIs" dxfId="1991" priority="1991" stopIfTrue="1" operator="equal">
      <formula>0</formula>
    </cfRule>
    <cfRule type="cellIs" dxfId="1990" priority="1992" stopIfTrue="1" operator="greaterThan">
      <formula>0.0000001</formula>
    </cfRule>
  </conditionalFormatting>
  <conditionalFormatting sqref="BC33:BG33">
    <cfRule type="cellIs" dxfId="1989" priority="1989" stopIfTrue="1" operator="equal">
      <formula>0</formula>
    </cfRule>
    <cfRule type="cellIs" dxfId="1988" priority="1990" stopIfTrue="1" operator="greaterThan">
      <formula>0.0000001</formula>
    </cfRule>
  </conditionalFormatting>
  <conditionalFormatting sqref="BC35:BG35">
    <cfRule type="cellIs" dxfId="1987" priority="1987" stopIfTrue="1" operator="equal">
      <formula>0</formula>
    </cfRule>
    <cfRule type="cellIs" dxfId="1986" priority="1988" stopIfTrue="1" operator="greaterThan">
      <formula>0.0000001</formula>
    </cfRule>
  </conditionalFormatting>
  <conditionalFormatting sqref="BC35:BG35">
    <cfRule type="cellIs" dxfId="1985" priority="1985" stopIfTrue="1" operator="equal">
      <formula>0</formula>
    </cfRule>
    <cfRule type="cellIs" dxfId="1984" priority="1986" stopIfTrue="1" operator="greaterThan">
      <formula>0.0000001</formula>
    </cfRule>
  </conditionalFormatting>
  <conditionalFormatting sqref="BC35:BG35">
    <cfRule type="cellIs" dxfId="1983" priority="1983" stopIfTrue="1" operator="equal">
      <formula>0</formula>
    </cfRule>
    <cfRule type="cellIs" dxfId="1982" priority="1984" stopIfTrue="1" operator="greaterThan">
      <formula>0.0000001</formula>
    </cfRule>
  </conditionalFormatting>
  <conditionalFormatting sqref="BC35:BG35">
    <cfRule type="cellIs" dxfId="1981" priority="1981" stopIfTrue="1" operator="equal">
      <formula>0</formula>
    </cfRule>
    <cfRule type="cellIs" dxfId="1980" priority="1982" stopIfTrue="1" operator="greaterThan">
      <formula>0.0000001</formula>
    </cfRule>
  </conditionalFormatting>
  <conditionalFormatting sqref="BC35:BG35">
    <cfRule type="cellIs" dxfId="1979" priority="1979" stopIfTrue="1" operator="equal">
      <formula>0</formula>
    </cfRule>
    <cfRule type="cellIs" dxfId="1978" priority="1980" stopIfTrue="1" operator="greaterThan">
      <formula>0.0000001</formula>
    </cfRule>
  </conditionalFormatting>
  <conditionalFormatting sqref="BC35:BG35">
    <cfRule type="cellIs" dxfId="1977" priority="1977" stopIfTrue="1" operator="equal">
      <formula>0</formula>
    </cfRule>
    <cfRule type="cellIs" dxfId="1976" priority="1978" stopIfTrue="1" operator="greaterThan">
      <formula>0.0000001</formula>
    </cfRule>
  </conditionalFormatting>
  <conditionalFormatting sqref="BC35:BG35">
    <cfRule type="cellIs" dxfId="1975" priority="1975" stopIfTrue="1" operator="equal">
      <formula>0</formula>
    </cfRule>
    <cfRule type="cellIs" dxfId="1974" priority="1976" stopIfTrue="1" operator="greaterThan">
      <formula>0.0000001</formula>
    </cfRule>
  </conditionalFormatting>
  <conditionalFormatting sqref="BC35:BG35">
    <cfRule type="cellIs" dxfId="1973" priority="1973" stopIfTrue="1" operator="equal">
      <formula>0</formula>
    </cfRule>
    <cfRule type="cellIs" dxfId="1972" priority="1974" stopIfTrue="1" operator="greaterThan">
      <formula>0.0000001</formula>
    </cfRule>
  </conditionalFormatting>
  <conditionalFormatting sqref="BC35:BG35">
    <cfRule type="cellIs" dxfId="1971" priority="1971" stopIfTrue="1" operator="equal">
      <formula>0</formula>
    </cfRule>
    <cfRule type="cellIs" dxfId="1970" priority="1972" stopIfTrue="1" operator="greaterThan">
      <formula>0.0000001</formula>
    </cfRule>
  </conditionalFormatting>
  <conditionalFormatting sqref="BC35:BG35">
    <cfRule type="cellIs" dxfId="1969" priority="1969" stopIfTrue="1" operator="equal">
      <formula>0</formula>
    </cfRule>
    <cfRule type="cellIs" dxfId="1968" priority="1970" stopIfTrue="1" operator="greaterThan">
      <formula>0.0000001</formula>
    </cfRule>
  </conditionalFormatting>
  <conditionalFormatting sqref="BC35:BG35">
    <cfRule type="cellIs" dxfId="1967" priority="1967" stopIfTrue="1" operator="equal">
      <formula>0</formula>
    </cfRule>
    <cfRule type="cellIs" dxfId="1966" priority="1968" stopIfTrue="1" operator="greaterThan">
      <formula>0.0000001</formula>
    </cfRule>
  </conditionalFormatting>
  <conditionalFormatting sqref="BC35:BG35">
    <cfRule type="cellIs" dxfId="1965" priority="1965" stopIfTrue="1" operator="equal">
      <formula>0</formula>
    </cfRule>
    <cfRule type="cellIs" dxfId="1964" priority="1966" stopIfTrue="1" operator="greaterThan">
      <formula>0.0000001</formula>
    </cfRule>
  </conditionalFormatting>
  <conditionalFormatting sqref="BC35:BG35">
    <cfRule type="cellIs" dxfId="1963" priority="1963" stopIfTrue="1" operator="equal">
      <formula>0</formula>
    </cfRule>
    <cfRule type="cellIs" dxfId="1962" priority="1964" stopIfTrue="1" operator="greaterThan">
      <formula>0.0000001</formula>
    </cfRule>
  </conditionalFormatting>
  <conditionalFormatting sqref="BC35:BG35">
    <cfRule type="cellIs" dxfId="1961" priority="1961" stopIfTrue="1" operator="equal">
      <formula>0</formula>
    </cfRule>
    <cfRule type="cellIs" dxfId="1960" priority="1962" stopIfTrue="1" operator="greaterThan">
      <formula>0.0000001</formula>
    </cfRule>
  </conditionalFormatting>
  <conditionalFormatting sqref="BH31:BL31">
    <cfRule type="cellIs" dxfId="1959" priority="1959" stopIfTrue="1" operator="equal">
      <formula>0</formula>
    </cfRule>
    <cfRule type="cellIs" dxfId="1958" priority="1960" stopIfTrue="1" operator="greaterThan">
      <formula>0.0000001</formula>
    </cfRule>
  </conditionalFormatting>
  <conditionalFormatting sqref="BH31:BL31">
    <cfRule type="cellIs" dxfId="1957" priority="1957" stopIfTrue="1" operator="equal">
      <formula>0</formula>
    </cfRule>
    <cfRule type="cellIs" dxfId="1956" priority="1958" stopIfTrue="1" operator="greaterThan">
      <formula>0.0000001</formula>
    </cfRule>
  </conditionalFormatting>
  <conditionalFormatting sqref="BH31:BL31">
    <cfRule type="cellIs" dxfId="1955" priority="1955" stopIfTrue="1" operator="equal">
      <formula>0</formula>
    </cfRule>
    <cfRule type="cellIs" dxfId="1954" priority="1956" stopIfTrue="1" operator="greaterThan">
      <formula>0.0000001</formula>
    </cfRule>
  </conditionalFormatting>
  <conditionalFormatting sqref="BH31:BL31">
    <cfRule type="cellIs" dxfId="1953" priority="1953" stopIfTrue="1" operator="equal">
      <formula>0</formula>
    </cfRule>
    <cfRule type="cellIs" dxfId="1952" priority="1954" stopIfTrue="1" operator="greaterThan">
      <formula>0.0000001</formula>
    </cfRule>
  </conditionalFormatting>
  <conditionalFormatting sqref="BH31:BL31">
    <cfRule type="cellIs" dxfId="1951" priority="1951" stopIfTrue="1" operator="equal">
      <formula>0</formula>
    </cfRule>
    <cfRule type="cellIs" dxfId="1950" priority="1952" stopIfTrue="1" operator="greaterThan">
      <formula>0.0000001</formula>
    </cfRule>
  </conditionalFormatting>
  <conditionalFormatting sqref="BH31:BL31">
    <cfRule type="cellIs" dxfId="1949" priority="1949" stopIfTrue="1" operator="equal">
      <formula>0</formula>
    </cfRule>
    <cfRule type="cellIs" dxfId="1948" priority="1950" stopIfTrue="1" operator="greaterThan">
      <formula>0.0000001</formula>
    </cfRule>
  </conditionalFormatting>
  <conditionalFormatting sqref="BH31:BL31">
    <cfRule type="cellIs" dxfId="1947" priority="1947" stopIfTrue="1" operator="equal">
      <formula>0</formula>
    </cfRule>
    <cfRule type="cellIs" dxfId="1946" priority="1948" stopIfTrue="1" operator="greaterThan">
      <formula>0.0000001</formula>
    </cfRule>
  </conditionalFormatting>
  <conditionalFormatting sqref="BH17:BL17">
    <cfRule type="cellIs" dxfId="1945" priority="1945" stopIfTrue="1" operator="equal">
      <formula>0</formula>
    </cfRule>
    <cfRule type="cellIs" dxfId="1944" priority="1946" stopIfTrue="1" operator="greaterThan">
      <formula>0.0000001</formula>
    </cfRule>
  </conditionalFormatting>
  <conditionalFormatting sqref="BH17:BL17">
    <cfRule type="cellIs" dxfId="1943" priority="1943" stopIfTrue="1" operator="equal">
      <formula>0</formula>
    </cfRule>
    <cfRule type="cellIs" dxfId="1942" priority="1944" stopIfTrue="1" operator="greaterThan">
      <formula>0.0000001</formula>
    </cfRule>
  </conditionalFormatting>
  <conditionalFormatting sqref="BH17:BL17">
    <cfRule type="cellIs" dxfId="1941" priority="1941" stopIfTrue="1" operator="equal">
      <formula>0</formula>
    </cfRule>
    <cfRule type="cellIs" dxfId="1940" priority="1942" stopIfTrue="1" operator="greaterThan">
      <formula>0.0000001</formula>
    </cfRule>
  </conditionalFormatting>
  <conditionalFormatting sqref="BH17:BL17">
    <cfRule type="cellIs" dxfId="1939" priority="1939" stopIfTrue="1" operator="equal">
      <formula>0</formula>
    </cfRule>
    <cfRule type="cellIs" dxfId="1938" priority="1940" stopIfTrue="1" operator="greaterThan">
      <formula>0.0000001</formula>
    </cfRule>
  </conditionalFormatting>
  <conditionalFormatting sqref="BH17:BL17">
    <cfRule type="cellIs" dxfId="1937" priority="1937" stopIfTrue="1" operator="equal">
      <formula>0</formula>
    </cfRule>
    <cfRule type="cellIs" dxfId="1936" priority="1938" stopIfTrue="1" operator="greaterThan">
      <formula>0.0000001</formula>
    </cfRule>
  </conditionalFormatting>
  <conditionalFormatting sqref="BH17:BL17">
    <cfRule type="cellIs" dxfId="1935" priority="1935" stopIfTrue="1" operator="equal">
      <formula>0</formula>
    </cfRule>
    <cfRule type="cellIs" dxfId="1934" priority="1936" stopIfTrue="1" operator="greaterThan">
      <formula>0.0000001</formula>
    </cfRule>
  </conditionalFormatting>
  <conditionalFormatting sqref="BH17:BL17">
    <cfRule type="cellIs" dxfId="1933" priority="1933" stopIfTrue="1" operator="equal">
      <formula>0</formula>
    </cfRule>
    <cfRule type="cellIs" dxfId="1932" priority="1934" stopIfTrue="1" operator="greaterThan">
      <formula>0.0000001</formula>
    </cfRule>
  </conditionalFormatting>
  <conditionalFormatting sqref="BH19:BL19">
    <cfRule type="cellIs" dxfId="1931" priority="1931" stopIfTrue="1" operator="equal">
      <formula>0</formula>
    </cfRule>
    <cfRule type="cellIs" dxfId="1930" priority="1932" stopIfTrue="1" operator="greaterThan">
      <formula>0.0000001</formula>
    </cfRule>
  </conditionalFormatting>
  <conditionalFormatting sqref="BH19:BL19">
    <cfRule type="cellIs" dxfId="1929" priority="1929" stopIfTrue="1" operator="equal">
      <formula>0</formula>
    </cfRule>
    <cfRule type="cellIs" dxfId="1928" priority="1930" stopIfTrue="1" operator="greaterThan">
      <formula>0.0000001</formula>
    </cfRule>
  </conditionalFormatting>
  <conditionalFormatting sqref="BH19:BL19">
    <cfRule type="cellIs" dxfId="1927" priority="1927" stopIfTrue="1" operator="equal">
      <formula>0</formula>
    </cfRule>
    <cfRule type="cellIs" dxfId="1926" priority="1928" stopIfTrue="1" operator="greaterThan">
      <formula>0.0000001</formula>
    </cfRule>
  </conditionalFormatting>
  <conditionalFormatting sqref="BH19:BL19">
    <cfRule type="cellIs" dxfId="1925" priority="1925" stopIfTrue="1" operator="equal">
      <formula>0</formula>
    </cfRule>
    <cfRule type="cellIs" dxfId="1924" priority="1926" stopIfTrue="1" operator="greaterThan">
      <formula>0.0000001</formula>
    </cfRule>
  </conditionalFormatting>
  <conditionalFormatting sqref="BH19:BL19">
    <cfRule type="cellIs" dxfId="1923" priority="1923" stopIfTrue="1" operator="equal">
      <formula>0</formula>
    </cfRule>
    <cfRule type="cellIs" dxfId="1922" priority="1924" stopIfTrue="1" operator="greaterThan">
      <formula>0.0000001</formula>
    </cfRule>
  </conditionalFormatting>
  <conditionalFormatting sqref="BH19:BL19">
    <cfRule type="cellIs" dxfId="1921" priority="1921" stopIfTrue="1" operator="equal">
      <formula>0</formula>
    </cfRule>
    <cfRule type="cellIs" dxfId="1920" priority="1922" stopIfTrue="1" operator="greaterThan">
      <formula>0.0000001</formula>
    </cfRule>
  </conditionalFormatting>
  <conditionalFormatting sqref="BH19:BL19">
    <cfRule type="cellIs" dxfId="1919" priority="1919" stopIfTrue="1" operator="equal">
      <formula>0</formula>
    </cfRule>
    <cfRule type="cellIs" dxfId="1918" priority="1920" stopIfTrue="1" operator="greaterThan">
      <formula>0.0000001</formula>
    </cfRule>
  </conditionalFormatting>
  <conditionalFormatting sqref="BH21:BL21">
    <cfRule type="cellIs" dxfId="1917" priority="1917" stopIfTrue="1" operator="equal">
      <formula>0</formula>
    </cfRule>
    <cfRule type="cellIs" dxfId="1916" priority="1918" stopIfTrue="1" operator="greaterThan">
      <formula>0.0000001</formula>
    </cfRule>
  </conditionalFormatting>
  <conditionalFormatting sqref="BH21:BL21">
    <cfRule type="cellIs" dxfId="1915" priority="1915" stopIfTrue="1" operator="equal">
      <formula>0</formula>
    </cfRule>
    <cfRule type="cellIs" dxfId="1914" priority="1916" stopIfTrue="1" operator="greaterThan">
      <formula>0.0000001</formula>
    </cfRule>
  </conditionalFormatting>
  <conditionalFormatting sqref="BH21:BL21">
    <cfRule type="cellIs" dxfId="1913" priority="1913" stopIfTrue="1" operator="equal">
      <formula>0</formula>
    </cfRule>
    <cfRule type="cellIs" dxfId="1912" priority="1914" stopIfTrue="1" operator="greaterThan">
      <formula>0.0000001</formula>
    </cfRule>
  </conditionalFormatting>
  <conditionalFormatting sqref="BH21:BL21">
    <cfRule type="cellIs" dxfId="1911" priority="1911" stopIfTrue="1" operator="equal">
      <formula>0</formula>
    </cfRule>
    <cfRule type="cellIs" dxfId="1910" priority="1912" stopIfTrue="1" operator="greaterThan">
      <formula>0.0000001</formula>
    </cfRule>
  </conditionalFormatting>
  <conditionalFormatting sqref="BH21:BL21">
    <cfRule type="cellIs" dxfId="1909" priority="1909" stopIfTrue="1" operator="equal">
      <formula>0</formula>
    </cfRule>
    <cfRule type="cellIs" dxfId="1908" priority="1910" stopIfTrue="1" operator="greaterThan">
      <formula>0.0000001</formula>
    </cfRule>
  </conditionalFormatting>
  <conditionalFormatting sqref="BH21:BL21">
    <cfRule type="cellIs" dxfId="1907" priority="1907" stopIfTrue="1" operator="equal">
      <formula>0</formula>
    </cfRule>
    <cfRule type="cellIs" dxfId="1906" priority="1908" stopIfTrue="1" operator="greaterThan">
      <formula>0.0000001</formula>
    </cfRule>
  </conditionalFormatting>
  <conditionalFormatting sqref="BH21:BL21">
    <cfRule type="cellIs" dxfId="1905" priority="1905" stopIfTrue="1" operator="equal">
      <formula>0</formula>
    </cfRule>
    <cfRule type="cellIs" dxfId="1904" priority="1906" stopIfTrue="1" operator="greaterThan">
      <formula>0.0000001</formula>
    </cfRule>
  </conditionalFormatting>
  <conditionalFormatting sqref="BH23:BL23">
    <cfRule type="cellIs" dxfId="1903" priority="1903" stopIfTrue="1" operator="equal">
      <formula>0</formula>
    </cfRule>
    <cfRule type="cellIs" dxfId="1902" priority="1904" stopIfTrue="1" operator="greaterThan">
      <formula>0.0000001</formula>
    </cfRule>
  </conditionalFormatting>
  <conditionalFormatting sqref="BH23:BL23">
    <cfRule type="cellIs" dxfId="1901" priority="1901" stopIfTrue="1" operator="equal">
      <formula>0</formula>
    </cfRule>
    <cfRule type="cellIs" dxfId="1900" priority="1902" stopIfTrue="1" operator="greaterThan">
      <formula>0.0000001</formula>
    </cfRule>
  </conditionalFormatting>
  <conditionalFormatting sqref="BH23:BL23">
    <cfRule type="cellIs" dxfId="1899" priority="1899" stopIfTrue="1" operator="equal">
      <formula>0</formula>
    </cfRule>
    <cfRule type="cellIs" dxfId="1898" priority="1900" stopIfTrue="1" operator="greaterThan">
      <formula>0.0000001</formula>
    </cfRule>
  </conditionalFormatting>
  <conditionalFormatting sqref="BH23:BL23">
    <cfRule type="cellIs" dxfId="1897" priority="1897" stopIfTrue="1" operator="equal">
      <formula>0</formula>
    </cfRule>
    <cfRule type="cellIs" dxfId="1896" priority="1898" stopIfTrue="1" operator="greaterThan">
      <formula>0.0000001</formula>
    </cfRule>
  </conditionalFormatting>
  <conditionalFormatting sqref="BH23:BL23">
    <cfRule type="cellIs" dxfId="1895" priority="1895" stopIfTrue="1" operator="equal">
      <formula>0</formula>
    </cfRule>
    <cfRule type="cellIs" dxfId="1894" priority="1896" stopIfTrue="1" operator="greaterThan">
      <formula>0.0000001</formula>
    </cfRule>
  </conditionalFormatting>
  <conditionalFormatting sqref="BH23:BL23">
    <cfRule type="cellIs" dxfId="1893" priority="1893" stopIfTrue="1" operator="equal">
      <formula>0</formula>
    </cfRule>
    <cfRule type="cellIs" dxfId="1892" priority="1894" stopIfTrue="1" operator="greaterThan">
      <formula>0.0000001</formula>
    </cfRule>
  </conditionalFormatting>
  <conditionalFormatting sqref="BH23:BL23">
    <cfRule type="cellIs" dxfId="1891" priority="1891" stopIfTrue="1" operator="equal">
      <formula>0</formula>
    </cfRule>
    <cfRule type="cellIs" dxfId="1890" priority="1892" stopIfTrue="1" operator="greaterThan">
      <formula>0.0000001</formula>
    </cfRule>
  </conditionalFormatting>
  <conditionalFormatting sqref="BH25:BL25">
    <cfRule type="cellIs" dxfId="1889" priority="1889" stopIfTrue="1" operator="equal">
      <formula>0</formula>
    </cfRule>
    <cfRule type="cellIs" dxfId="1888" priority="1890" stopIfTrue="1" operator="greaterThan">
      <formula>0.0000001</formula>
    </cfRule>
  </conditionalFormatting>
  <conditionalFormatting sqref="BH25:BL25">
    <cfRule type="cellIs" dxfId="1887" priority="1887" stopIfTrue="1" operator="equal">
      <formula>0</formula>
    </cfRule>
    <cfRule type="cellIs" dxfId="1886" priority="1888" stopIfTrue="1" operator="greaterThan">
      <formula>0.0000001</formula>
    </cfRule>
  </conditionalFormatting>
  <conditionalFormatting sqref="BH25:BL25">
    <cfRule type="cellIs" dxfId="1885" priority="1885" stopIfTrue="1" operator="equal">
      <formula>0</formula>
    </cfRule>
    <cfRule type="cellIs" dxfId="1884" priority="1886" stopIfTrue="1" operator="greaterThan">
      <formula>0.0000001</formula>
    </cfRule>
  </conditionalFormatting>
  <conditionalFormatting sqref="BH25:BL25">
    <cfRule type="cellIs" dxfId="1883" priority="1883" stopIfTrue="1" operator="equal">
      <formula>0</formula>
    </cfRule>
    <cfRule type="cellIs" dxfId="1882" priority="1884" stopIfTrue="1" operator="greaterThan">
      <formula>0.0000001</formula>
    </cfRule>
  </conditionalFormatting>
  <conditionalFormatting sqref="BH25:BL25">
    <cfRule type="cellIs" dxfId="1881" priority="1881" stopIfTrue="1" operator="equal">
      <formula>0</formula>
    </cfRule>
    <cfRule type="cellIs" dxfId="1880" priority="1882" stopIfTrue="1" operator="greaterThan">
      <formula>0.0000001</formula>
    </cfRule>
  </conditionalFormatting>
  <conditionalFormatting sqref="BH25:BL25">
    <cfRule type="cellIs" dxfId="1879" priority="1879" stopIfTrue="1" operator="equal">
      <formula>0</formula>
    </cfRule>
    <cfRule type="cellIs" dxfId="1878" priority="1880" stopIfTrue="1" operator="greaterThan">
      <formula>0.0000001</formula>
    </cfRule>
  </conditionalFormatting>
  <conditionalFormatting sqref="BH25:BL25">
    <cfRule type="cellIs" dxfId="1877" priority="1877" stopIfTrue="1" operator="equal">
      <formula>0</formula>
    </cfRule>
    <cfRule type="cellIs" dxfId="1876" priority="1878" stopIfTrue="1" operator="greaterThan">
      <formula>0.0000001</formula>
    </cfRule>
  </conditionalFormatting>
  <conditionalFormatting sqref="BH27:BL27">
    <cfRule type="cellIs" dxfId="1875" priority="1875" stopIfTrue="1" operator="equal">
      <formula>0</formula>
    </cfRule>
    <cfRule type="cellIs" dxfId="1874" priority="1876" stopIfTrue="1" operator="greaterThan">
      <formula>0.0000001</formula>
    </cfRule>
  </conditionalFormatting>
  <conditionalFormatting sqref="BH27:BL27">
    <cfRule type="cellIs" dxfId="1873" priority="1873" stopIfTrue="1" operator="equal">
      <formula>0</formula>
    </cfRule>
    <cfRule type="cellIs" dxfId="1872" priority="1874" stopIfTrue="1" operator="greaterThan">
      <formula>0.0000001</formula>
    </cfRule>
  </conditionalFormatting>
  <conditionalFormatting sqref="BH27:BL27">
    <cfRule type="cellIs" dxfId="1871" priority="1871" stopIfTrue="1" operator="equal">
      <formula>0</formula>
    </cfRule>
    <cfRule type="cellIs" dxfId="1870" priority="1872" stopIfTrue="1" operator="greaterThan">
      <formula>0.0000001</formula>
    </cfRule>
  </conditionalFormatting>
  <conditionalFormatting sqref="BH27:BL27">
    <cfRule type="cellIs" dxfId="1869" priority="1869" stopIfTrue="1" operator="equal">
      <formula>0</formula>
    </cfRule>
    <cfRule type="cellIs" dxfId="1868" priority="1870" stopIfTrue="1" operator="greaterThan">
      <formula>0.0000001</formula>
    </cfRule>
  </conditionalFormatting>
  <conditionalFormatting sqref="BH27:BL27">
    <cfRule type="cellIs" dxfId="1867" priority="1867" stopIfTrue="1" operator="equal">
      <formula>0</formula>
    </cfRule>
    <cfRule type="cellIs" dxfId="1866" priority="1868" stopIfTrue="1" operator="greaterThan">
      <formula>0.0000001</formula>
    </cfRule>
  </conditionalFormatting>
  <conditionalFormatting sqref="BH27:BL27">
    <cfRule type="cellIs" dxfId="1865" priority="1865" stopIfTrue="1" operator="equal">
      <formula>0</formula>
    </cfRule>
    <cfRule type="cellIs" dxfId="1864" priority="1866" stopIfTrue="1" operator="greaterThan">
      <formula>0.0000001</formula>
    </cfRule>
  </conditionalFormatting>
  <conditionalFormatting sqref="BH27:BL27">
    <cfRule type="cellIs" dxfId="1863" priority="1863" stopIfTrue="1" operator="equal">
      <formula>0</formula>
    </cfRule>
    <cfRule type="cellIs" dxfId="1862" priority="1864" stopIfTrue="1" operator="greaterThan">
      <formula>0.0000001</formula>
    </cfRule>
  </conditionalFormatting>
  <conditionalFormatting sqref="BH29:BL29">
    <cfRule type="cellIs" dxfId="1861" priority="1861" stopIfTrue="1" operator="equal">
      <formula>0</formula>
    </cfRule>
    <cfRule type="cellIs" dxfId="1860" priority="1862" stopIfTrue="1" operator="greaterThan">
      <formula>0.0000001</formula>
    </cfRule>
  </conditionalFormatting>
  <conditionalFormatting sqref="BH29:BL29">
    <cfRule type="cellIs" dxfId="1859" priority="1859" stopIfTrue="1" operator="equal">
      <formula>0</formula>
    </cfRule>
    <cfRule type="cellIs" dxfId="1858" priority="1860" stopIfTrue="1" operator="greaterThan">
      <formula>0.0000001</formula>
    </cfRule>
  </conditionalFormatting>
  <conditionalFormatting sqref="BH29:BL29">
    <cfRule type="cellIs" dxfId="1857" priority="1857" stopIfTrue="1" operator="equal">
      <formula>0</formula>
    </cfRule>
    <cfRule type="cellIs" dxfId="1856" priority="1858" stopIfTrue="1" operator="greaterThan">
      <formula>0.0000001</formula>
    </cfRule>
  </conditionalFormatting>
  <conditionalFormatting sqref="BH29:BL29">
    <cfRule type="cellIs" dxfId="1855" priority="1855" stopIfTrue="1" operator="equal">
      <formula>0</formula>
    </cfRule>
    <cfRule type="cellIs" dxfId="1854" priority="1856" stopIfTrue="1" operator="greaterThan">
      <formula>0.0000001</formula>
    </cfRule>
  </conditionalFormatting>
  <conditionalFormatting sqref="BH29:BL29">
    <cfRule type="cellIs" dxfId="1853" priority="1853" stopIfTrue="1" operator="equal">
      <formula>0</formula>
    </cfRule>
    <cfRule type="cellIs" dxfId="1852" priority="1854" stopIfTrue="1" operator="greaterThan">
      <formula>0.0000001</formula>
    </cfRule>
  </conditionalFormatting>
  <conditionalFormatting sqref="BH29:BL29">
    <cfRule type="cellIs" dxfId="1851" priority="1851" stopIfTrue="1" operator="equal">
      <formula>0</formula>
    </cfRule>
    <cfRule type="cellIs" dxfId="1850" priority="1852" stopIfTrue="1" operator="greaterThan">
      <formula>0.0000001</formula>
    </cfRule>
  </conditionalFormatting>
  <conditionalFormatting sqref="BH29:BL29">
    <cfRule type="cellIs" dxfId="1849" priority="1849" stopIfTrue="1" operator="equal">
      <formula>0</formula>
    </cfRule>
    <cfRule type="cellIs" dxfId="1848" priority="1850" stopIfTrue="1" operator="greaterThan">
      <formula>0.0000001</formula>
    </cfRule>
  </conditionalFormatting>
  <conditionalFormatting sqref="BH31:BL31">
    <cfRule type="cellIs" dxfId="1847" priority="1847" stopIfTrue="1" operator="equal">
      <formula>0</formula>
    </cfRule>
    <cfRule type="cellIs" dxfId="1846" priority="1848" stopIfTrue="1" operator="greaterThan">
      <formula>0.0000001</formula>
    </cfRule>
  </conditionalFormatting>
  <conditionalFormatting sqref="BH31:BL31">
    <cfRule type="cellIs" dxfId="1845" priority="1845" stopIfTrue="1" operator="equal">
      <formula>0</formula>
    </cfRule>
    <cfRule type="cellIs" dxfId="1844" priority="1846" stopIfTrue="1" operator="greaterThan">
      <formula>0.0000001</formula>
    </cfRule>
  </conditionalFormatting>
  <conditionalFormatting sqref="BH31:BL31">
    <cfRule type="cellIs" dxfId="1843" priority="1843" stopIfTrue="1" operator="equal">
      <formula>0</formula>
    </cfRule>
    <cfRule type="cellIs" dxfId="1842" priority="1844" stopIfTrue="1" operator="greaterThan">
      <formula>0.0000001</formula>
    </cfRule>
  </conditionalFormatting>
  <conditionalFormatting sqref="BH31:BL31">
    <cfRule type="cellIs" dxfId="1841" priority="1841" stopIfTrue="1" operator="equal">
      <formula>0</formula>
    </cfRule>
    <cfRule type="cellIs" dxfId="1840" priority="1842" stopIfTrue="1" operator="greaterThan">
      <formula>0.0000001</formula>
    </cfRule>
  </conditionalFormatting>
  <conditionalFormatting sqref="BH31:BL31">
    <cfRule type="cellIs" dxfId="1839" priority="1839" stopIfTrue="1" operator="equal">
      <formula>0</formula>
    </cfRule>
    <cfRule type="cellIs" dxfId="1838" priority="1840" stopIfTrue="1" operator="greaterThan">
      <formula>0.0000001</formula>
    </cfRule>
  </conditionalFormatting>
  <conditionalFormatting sqref="BH31:BL31">
    <cfRule type="cellIs" dxfId="1837" priority="1837" stopIfTrue="1" operator="equal">
      <formula>0</formula>
    </cfRule>
    <cfRule type="cellIs" dxfId="1836" priority="1838" stopIfTrue="1" operator="greaterThan">
      <formula>0.0000001</formula>
    </cfRule>
  </conditionalFormatting>
  <conditionalFormatting sqref="BH31:BL31">
    <cfRule type="cellIs" dxfId="1835" priority="1835" stopIfTrue="1" operator="equal">
      <formula>0</formula>
    </cfRule>
    <cfRule type="cellIs" dxfId="1834" priority="1836" stopIfTrue="1" operator="greaterThan">
      <formula>0.0000001</formula>
    </cfRule>
  </conditionalFormatting>
  <conditionalFormatting sqref="BH33:BL33">
    <cfRule type="cellIs" dxfId="1833" priority="1833" stopIfTrue="1" operator="equal">
      <formula>0</formula>
    </cfRule>
    <cfRule type="cellIs" dxfId="1832" priority="1834" stopIfTrue="1" operator="greaterThan">
      <formula>0.0000001</formula>
    </cfRule>
  </conditionalFormatting>
  <conditionalFormatting sqref="BH33:BL33">
    <cfRule type="cellIs" dxfId="1831" priority="1831" stopIfTrue="1" operator="equal">
      <formula>0</formula>
    </cfRule>
    <cfRule type="cellIs" dxfId="1830" priority="1832" stopIfTrue="1" operator="greaterThan">
      <formula>0.0000001</formula>
    </cfRule>
  </conditionalFormatting>
  <conditionalFormatting sqref="BH33:BL33">
    <cfRule type="cellIs" dxfId="1829" priority="1829" stopIfTrue="1" operator="equal">
      <formula>0</formula>
    </cfRule>
    <cfRule type="cellIs" dxfId="1828" priority="1830" stopIfTrue="1" operator="greaterThan">
      <formula>0.0000001</formula>
    </cfRule>
  </conditionalFormatting>
  <conditionalFormatting sqref="BH33:BL33">
    <cfRule type="cellIs" dxfId="1827" priority="1827" stopIfTrue="1" operator="equal">
      <formula>0</formula>
    </cfRule>
    <cfRule type="cellIs" dxfId="1826" priority="1828" stopIfTrue="1" operator="greaterThan">
      <formula>0.0000001</formula>
    </cfRule>
  </conditionalFormatting>
  <conditionalFormatting sqref="BH33:BL33">
    <cfRule type="cellIs" dxfId="1825" priority="1825" stopIfTrue="1" operator="equal">
      <formula>0</formula>
    </cfRule>
    <cfRule type="cellIs" dxfId="1824" priority="1826" stopIfTrue="1" operator="greaterThan">
      <formula>0.0000001</formula>
    </cfRule>
  </conditionalFormatting>
  <conditionalFormatting sqref="BH33:BL33">
    <cfRule type="cellIs" dxfId="1823" priority="1823" stopIfTrue="1" operator="equal">
      <formula>0</formula>
    </cfRule>
    <cfRule type="cellIs" dxfId="1822" priority="1824" stopIfTrue="1" operator="greaterThan">
      <formula>0.0000001</formula>
    </cfRule>
  </conditionalFormatting>
  <conditionalFormatting sqref="BH33:BL33">
    <cfRule type="cellIs" dxfId="1821" priority="1821" stopIfTrue="1" operator="equal">
      <formula>0</formula>
    </cfRule>
    <cfRule type="cellIs" dxfId="1820" priority="1822" stopIfTrue="1" operator="greaterThan">
      <formula>0.0000001</formula>
    </cfRule>
  </conditionalFormatting>
  <conditionalFormatting sqref="BH35:BL35">
    <cfRule type="cellIs" dxfId="1819" priority="1819" stopIfTrue="1" operator="equal">
      <formula>0</formula>
    </cfRule>
    <cfRule type="cellIs" dxfId="1818" priority="1820" stopIfTrue="1" operator="greaterThan">
      <formula>0.0000001</formula>
    </cfRule>
  </conditionalFormatting>
  <conditionalFormatting sqref="BH35:BL35">
    <cfRule type="cellIs" dxfId="1817" priority="1817" stopIfTrue="1" operator="equal">
      <formula>0</formula>
    </cfRule>
    <cfRule type="cellIs" dxfId="1816" priority="1818" stopIfTrue="1" operator="greaterThan">
      <formula>0.0000001</formula>
    </cfRule>
  </conditionalFormatting>
  <conditionalFormatting sqref="BH35:BL35">
    <cfRule type="cellIs" dxfId="1815" priority="1815" stopIfTrue="1" operator="equal">
      <formula>0</formula>
    </cfRule>
    <cfRule type="cellIs" dxfId="1814" priority="1816" stopIfTrue="1" operator="greaterThan">
      <formula>0.0000001</formula>
    </cfRule>
  </conditionalFormatting>
  <conditionalFormatting sqref="BH35:BL35">
    <cfRule type="cellIs" dxfId="1813" priority="1813" stopIfTrue="1" operator="equal">
      <formula>0</formula>
    </cfRule>
    <cfRule type="cellIs" dxfId="1812" priority="1814" stopIfTrue="1" operator="greaterThan">
      <formula>0.0000001</formula>
    </cfRule>
  </conditionalFormatting>
  <conditionalFormatting sqref="BH35:BL35">
    <cfRule type="cellIs" dxfId="1811" priority="1811" stopIfTrue="1" operator="equal">
      <formula>0</formula>
    </cfRule>
    <cfRule type="cellIs" dxfId="1810" priority="1812" stopIfTrue="1" operator="greaterThan">
      <formula>0.0000001</formula>
    </cfRule>
  </conditionalFormatting>
  <conditionalFormatting sqref="BH35:BL35">
    <cfRule type="cellIs" dxfId="1809" priority="1809" stopIfTrue="1" operator="equal">
      <formula>0</formula>
    </cfRule>
    <cfRule type="cellIs" dxfId="1808" priority="1810" stopIfTrue="1" operator="greaterThan">
      <formula>0.0000001</formula>
    </cfRule>
  </conditionalFormatting>
  <conditionalFormatting sqref="BH35:BL35">
    <cfRule type="cellIs" dxfId="1807" priority="1807" stopIfTrue="1" operator="equal">
      <formula>0</formula>
    </cfRule>
    <cfRule type="cellIs" dxfId="1806" priority="1808" stopIfTrue="1" operator="greaterThan">
      <formula>0.0000001</formula>
    </cfRule>
  </conditionalFormatting>
  <conditionalFormatting sqref="BH37:BL37">
    <cfRule type="cellIs" dxfId="1805" priority="1805" stopIfTrue="1" operator="equal">
      <formula>0</formula>
    </cfRule>
    <cfRule type="cellIs" dxfId="1804" priority="1806" stopIfTrue="1" operator="greaterThan">
      <formula>0.0000001</formula>
    </cfRule>
  </conditionalFormatting>
  <conditionalFormatting sqref="BH37:BL37">
    <cfRule type="cellIs" dxfId="1803" priority="1803" stopIfTrue="1" operator="equal">
      <formula>0</formula>
    </cfRule>
    <cfRule type="cellIs" dxfId="1802" priority="1804" stopIfTrue="1" operator="greaterThan">
      <formula>0.0000001</formula>
    </cfRule>
  </conditionalFormatting>
  <conditionalFormatting sqref="BH37:BL37">
    <cfRule type="cellIs" dxfId="1801" priority="1801" stopIfTrue="1" operator="equal">
      <formula>0</formula>
    </cfRule>
    <cfRule type="cellIs" dxfId="1800" priority="1802" stopIfTrue="1" operator="greaterThan">
      <formula>0.0000001</formula>
    </cfRule>
  </conditionalFormatting>
  <conditionalFormatting sqref="BH37:BL37">
    <cfRule type="cellIs" dxfId="1799" priority="1799" stopIfTrue="1" operator="equal">
      <formula>0</formula>
    </cfRule>
    <cfRule type="cellIs" dxfId="1798" priority="1800" stopIfTrue="1" operator="greaterThan">
      <formula>0.0000001</formula>
    </cfRule>
  </conditionalFormatting>
  <conditionalFormatting sqref="BH37:BL37">
    <cfRule type="cellIs" dxfId="1797" priority="1797" stopIfTrue="1" operator="equal">
      <formula>0</formula>
    </cfRule>
    <cfRule type="cellIs" dxfId="1796" priority="1798" stopIfTrue="1" operator="greaterThan">
      <formula>0.0000001</formula>
    </cfRule>
  </conditionalFormatting>
  <conditionalFormatting sqref="BH37:BL37">
    <cfRule type="cellIs" dxfId="1795" priority="1795" stopIfTrue="1" operator="equal">
      <formula>0</formula>
    </cfRule>
    <cfRule type="cellIs" dxfId="1794" priority="1796" stopIfTrue="1" operator="greaterThan">
      <formula>0.0000001</formula>
    </cfRule>
  </conditionalFormatting>
  <conditionalFormatting sqref="BH37:BL37">
    <cfRule type="cellIs" dxfId="1793" priority="1793" stopIfTrue="1" operator="equal">
      <formula>0</formula>
    </cfRule>
    <cfRule type="cellIs" dxfId="1792" priority="1794" stopIfTrue="1" operator="greaterThan">
      <formula>0.0000001</formula>
    </cfRule>
  </conditionalFormatting>
  <conditionalFormatting sqref="BH39:BL39">
    <cfRule type="cellIs" dxfId="1791" priority="1791" stopIfTrue="1" operator="equal">
      <formula>0</formula>
    </cfRule>
    <cfRule type="cellIs" dxfId="1790" priority="1792" stopIfTrue="1" operator="greaterThan">
      <formula>0.0000001</formula>
    </cfRule>
  </conditionalFormatting>
  <conditionalFormatting sqref="BH39:BL39">
    <cfRule type="cellIs" dxfId="1789" priority="1789" stopIfTrue="1" operator="equal">
      <formula>0</formula>
    </cfRule>
    <cfRule type="cellIs" dxfId="1788" priority="1790" stopIfTrue="1" operator="greaterThan">
      <formula>0.0000001</formula>
    </cfRule>
  </conditionalFormatting>
  <conditionalFormatting sqref="BH39:BL39">
    <cfRule type="cellIs" dxfId="1787" priority="1787" stopIfTrue="1" operator="equal">
      <formula>0</formula>
    </cfRule>
    <cfRule type="cellIs" dxfId="1786" priority="1788" stopIfTrue="1" operator="greaterThan">
      <formula>0.0000001</formula>
    </cfRule>
  </conditionalFormatting>
  <conditionalFormatting sqref="BH39:BL39">
    <cfRule type="cellIs" dxfId="1785" priority="1785" stopIfTrue="1" operator="equal">
      <formula>0</formula>
    </cfRule>
    <cfRule type="cellIs" dxfId="1784" priority="1786" stopIfTrue="1" operator="greaterThan">
      <formula>0.0000001</formula>
    </cfRule>
  </conditionalFormatting>
  <conditionalFormatting sqref="BH39:BL39">
    <cfRule type="cellIs" dxfId="1783" priority="1783" stopIfTrue="1" operator="equal">
      <formula>0</formula>
    </cfRule>
    <cfRule type="cellIs" dxfId="1782" priority="1784" stopIfTrue="1" operator="greaterThan">
      <formula>0.0000001</formula>
    </cfRule>
  </conditionalFormatting>
  <conditionalFormatting sqref="BH39:BL39">
    <cfRule type="cellIs" dxfId="1781" priority="1781" stopIfTrue="1" operator="equal">
      <formula>0</formula>
    </cfRule>
    <cfRule type="cellIs" dxfId="1780" priority="1782" stopIfTrue="1" operator="greaterThan">
      <formula>0.0000001</formula>
    </cfRule>
  </conditionalFormatting>
  <conditionalFormatting sqref="BH39:BL39">
    <cfRule type="cellIs" dxfId="1779" priority="1779" stopIfTrue="1" operator="equal">
      <formula>0</formula>
    </cfRule>
    <cfRule type="cellIs" dxfId="1778" priority="1780" stopIfTrue="1" operator="greaterThan">
      <formula>0.0000001</formula>
    </cfRule>
  </conditionalFormatting>
  <conditionalFormatting sqref="BH41:BL41">
    <cfRule type="cellIs" dxfId="1777" priority="1777" stopIfTrue="1" operator="equal">
      <formula>0</formula>
    </cfRule>
    <cfRule type="cellIs" dxfId="1776" priority="1778" stopIfTrue="1" operator="greaterThan">
      <formula>0.0000001</formula>
    </cfRule>
  </conditionalFormatting>
  <conditionalFormatting sqref="BH41:BL41">
    <cfRule type="cellIs" dxfId="1775" priority="1775" stopIfTrue="1" operator="equal">
      <formula>0</formula>
    </cfRule>
    <cfRule type="cellIs" dxfId="1774" priority="1776" stopIfTrue="1" operator="greaterThan">
      <formula>0.0000001</formula>
    </cfRule>
  </conditionalFormatting>
  <conditionalFormatting sqref="BH41:BL41">
    <cfRule type="cellIs" dxfId="1773" priority="1773" stopIfTrue="1" operator="equal">
      <formula>0</formula>
    </cfRule>
    <cfRule type="cellIs" dxfId="1772" priority="1774" stopIfTrue="1" operator="greaterThan">
      <formula>0.0000001</formula>
    </cfRule>
  </conditionalFormatting>
  <conditionalFormatting sqref="BH41:BL41">
    <cfRule type="cellIs" dxfId="1771" priority="1771" stopIfTrue="1" operator="equal">
      <formula>0</formula>
    </cfRule>
    <cfRule type="cellIs" dxfId="1770" priority="1772" stopIfTrue="1" operator="greaterThan">
      <formula>0.0000001</formula>
    </cfRule>
  </conditionalFormatting>
  <conditionalFormatting sqref="BH41:BL41">
    <cfRule type="cellIs" dxfId="1769" priority="1769" stopIfTrue="1" operator="equal">
      <formula>0</formula>
    </cfRule>
    <cfRule type="cellIs" dxfId="1768" priority="1770" stopIfTrue="1" operator="greaterThan">
      <formula>0.0000001</formula>
    </cfRule>
  </conditionalFormatting>
  <conditionalFormatting sqref="BH41:BL41">
    <cfRule type="cellIs" dxfId="1767" priority="1767" stopIfTrue="1" operator="equal">
      <formula>0</formula>
    </cfRule>
    <cfRule type="cellIs" dxfId="1766" priority="1768" stopIfTrue="1" operator="greaterThan">
      <formula>0.0000001</formula>
    </cfRule>
  </conditionalFormatting>
  <conditionalFormatting sqref="BH41:BL41">
    <cfRule type="cellIs" dxfId="1765" priority="1765" stopIfTrue="1" operator="equal">
      <formula>0</formula>
    </cfRule>
    <cfRule type="cellIs" dxfId="1764" priority="1766" stopIfTrue="1" operator="greaterThan">
      <formula>0.0000001</formula>
    </cfRule>
  </conditionalFormatting>
  <conditionalFormatting sqref="BH43:BL43">
    <cfRule type="cellIs" dxfId="1763" priority="1763" stopIfTrue="1" operator="equal">
      <formula>0</formula>
    </cfRule>
    <cfRule type="cellIs" dxfId="1762" priority="1764" stopIfTrue="1" operator="greaterThan">
      <formula>0.0000001</formula>
    </cfRule>
  </conditionalFormatting>
  <conditionalFormatting sqref="BH43:BL43">
    <cfRule type="cellIs" dxfId="1761" priority="1761" stopIfTrue="1" operator="equal">
      <formula>0</formula>
    </cfRule>
    <cfRule type="cellIs" dxfId="1760" priority="1762" stopIfTrue="1" operator="greaterThan">
      <formula>0.0000001</formula>
    </cfRule>
  </conditionalFormatting>
  <conditionalFormatting sqref="BH43:BL43">
    <cfRule type="cellIs" dxfId="1759" priority="1759" stopIfTrue="1" operator="equal">
      <formula>0</formula>
    </cfRule>
    <cfRule type="cellIs" dxfId="1758" priority="1760" stopIfTrue="1" operator="greaterThan">
      <formula>0.0000001</formula>
    </cfRule>
  </conditionalFormatting>
  <conditionalFormatting sqref="BH43:BL43">
    <cfRule type="cellIs" dxfId="1757" priority="1757" stopIfTrue="1" operator="equal">
      <formula>0</formula>
    </cfRule>
    <cfRule type="cellIs" dxfId="1756" priority="1758" stopIfTrue="1" operator="greaterThan">
      <formula>0.0000001</formula>
    </cfRule>
  </conditionalFormatting>
  <conditionalFormatting sqref="BH43:BL43">
    <cfRule type="cellIs" dxfId="1755" priority="1755" stopIfTrue="1" operator="equal">
      <formula>0</formula>
    </cfRule>
    <cfRule type="cellIs" dxfId="1754" priority="1756" stopIfTrue="1" operator="greaterThan">
      <formula>0.0000001</formula>
    </cfRule>
  </conditionalFormatting>
  <conditionalFormatting sqref="BH43:BL43">
    <cfRule type="cellIs" dxfId="1753" priority="1753" stopIfTrue="1" operator="equal">
      <formula>0</formula>
    </cfRule>
    <cfRule type="cellIs" dxfId="1752" priority="1754" stopIfTrue="1" operator="greaterThan">
      <formula>0.0000001</formula>
    </cfRule>
  </conditionalFormatting>
  <conditionalFormatting sqref="BH43:BL43">
    <cfRule type="cellIs" dxfId="1751" priority="1751" stopIfTrue="1" operator="equal">
      <formula>0</formula>
    </cfRule>
    <cfRule type="cellIs" dxfId="1750" priority="1752" stopIfTrue="1" operator="greaterThan">
      <formula>0.0000001</formula>
    </cfRule>
  </conditionalFormatting>
  <conditionalFormatting sqref="BH45:BL45">
    <cfRule type="cellIs" dxfId="1749" priority="1749" stopIfTrue="1" operator="equal">
      <formula>0</formula>
    </cfRule>
    <cfRule type="cellIs" dxfId="1748" priority="1750" stopIfTrue="1" operator="greaterThan">
      <formula>0.0000001</formula>
    </cfRule>
  </conditionalFormatting>
  <conditionalFormatting sqref="BH45:BL45">
    <cfRule type="cellIs" dxfId="1747" priority="1747" stopIfTrue="1" operator="equal">
      <formula>0</formula>
    </cfRule>
    <cfRule type="cellIs" dxfId="1746" priority="1748" stopIfTrue="1" operator="greaterThan">
      <formula>0.0000001</formula>
    </cfRule>
  </conditionalFormatting>
  <conditionalFormatting sqref="BH45:BL45">
    <cfRule type="cellIs" dxfId="1745" priority="1745" stopIfTrue="1" operator="equal">
      <formula>0</formula>
    </cfRule>
    <cfRule type="cellIs" dxfId="1744" priority="1746" stopIfTrue="1" operator="greaterThan">
      <formula>0.0000001</formula>
    </cfRule>
  </conditionalFormatting>
  <conditionalFormatting sqref="BH45:BL45">
    <cfRule type="cellIs" dxfId="1743" priority="1743" stopIfTrue="1" operator="equal">
      <formula>0</formula>
    </cfRule>
    <cfRule type="cellIs" dxfId="1742" priority="1744" stopIfTrue="1" operator="greaterThan">
      <formula>0.0000001</formula>
    </cfRule>
  </conditionalFormatting>
  <conditionalFormatting sqref="BH45:BL45">
    <cfRule type="cellIs" dxfId="1741" priority="1741" stopIfTrue="1" operator="equal">
      <formula>0</formula>
    </cfRule>
    <cfRule type="cellIs" dxfId="1740" priority="1742" stopIfTrue="1" operator="greaterThan">
      <formula>0.0000001</formula>
    </cfRule>
  </conditionalFormatting>
  <conditionalFormatting sqref="BH45:BL45">
    <cfRule type="cellIs" dxfId="1739" priority="1739" stopIfTrue="1" operator="equal">
      <formula>0</formula>
    </cfRule>
    <cfRule type="cellIs" dxfId="1738" priority="1740" stopIfTrue="1" operator="greaterThan">
      <formula>0.0000001</formula>
    </cfRule>
  </conditionalFormatting>
  <conditionalFormatting sqref="BH45:BL45">
    <cfRule type="cellIs" dxfId="1737" priority="1737" stopIfTrue="1" operator="equal">
      <formula>0</formula>
    </cfRule>
    <cfRule type="cellIs" dxfId="1736" priority="1738" stopIfTrue="1" operator="greaterThan">
      <formula>0.0000001</formula>
    </cfRule>
  </conditionalFormatting>
  <conditionalFormatting sqref="BH33:BL33">
    <cfRule type="cellIs" dxfId="1735" priority="1735" stopIfTrue="1" operator="equal">
      <formula>0</formula>
    </cfRule>
    <cfRule type="cellIs" dxfId="1734" priority="1736" stopIfTrue="1" operator="greaterThan">
      <formula>0.0000001</formula>
    </cfRule>
  </conditionalFormatting>
  <conditionalFormatting sqref="BH33:BL33">
    <cfRule type="cellIs" dxfId="1733" priority="1733" stopIfTrue="1" operator="equal">
      <formula>0</formula>
    </cfRule>
    <cfRule type="cellIs" dxfId="1732" priority="1734" stopIfTrue="1" operator="greaterThan">
      <formula>0.0000001</formula>
    </cfRule>
  </conditionalFormatting>
  <conditionalFormatting sqref="BH33:BL33">
    <cfRule type="cellIs" dxfId="1731" priority="1731" stopIfTrue="1" operator="equal">
      <formula>0</formula>
    </cfRule>
    <cfRule type="cellIs" dxfId="1730" priority="1732" stopIfTrue="1" operator="greaterThan">
      <formula>0.0000001</formula>
    </cfRule>
  </conditionalFormatting>
  <conditionalFormatting sqref="BH33:BL33">
    <cfRule type="cellIs" dxfId="1729" priority="1729" stopIfTrue="1" operator="equal">
      <formula>0</formula>
    </cfRule>
    <cfRule type="cellIs" dxfId="1728" priority="1730" stopIfTrue="1" operator="greaterThan">
      <formula>0.0000001</formula>
    </cfRule>
  </conditionalFormatting>
  <conditionalFormatting sqref="BH33:BL33">
    <cfRule type="cellIs" dxfId="1727" priority="1727" stopIfTrue="1" operator="equal">
      <formula>0</formula>
    </cfRule>
    <cfRule type="cellIs" dxfId="1726" priority="1728" stopIfTrue="1" operator="greaterThan">
      <formula>0.0000001</formula>
    </cfRule>
  </conditionalFormatting>
  <conditionalFormatting sqref="BH33:BL33">
    <cfRule type="cellIs" dxfId="1725" priority="1725" stopIfTrue="1" operator="equal">
      <formula>0</formula>
    </cfRule>
    <cfRule type="cellIs" dxfId="1724" priority="1726" stopIfTrue="1" operator="greaterThan">
      <formula>0.0000001</formula>
    </cfRule>
  </conditionalFormatting>
  <conditionalFormatting sqref="BH33:BL33">
    <cfRule type="cellIs" dxfId="1723" priority="1723" stopIfTrue="1" operator="equal">
      <formula>0</formula>
    </cfRule>
    <cfRule type="cellIs" dxfId="1722" priority="1724" stopIfTrue="1" operator="greaterThan">
      <formula>0.0000001</formula>
    </cfRule>
  </conditionalFormatting>
  <conditionalFormatting sqref="BH33:BL33">
    <cfRule type="cellIs" dxfId="1721" priority="1721" stopIfTrue="1" operator="equal">
      <formula>0</formula>
    </cfRule>
    <cfRule type="cellIs" dxfId="1720" priority="1722" stopIfTrue="1" operator="greaterThan">
      <formula>0.0000001</formula>
    </cfRule>
  </conditionalFormatting>
  <conditionalFormatting sqref="BH33:BL33">
    <cfRule type="cellIs" dxfId="1719" priority="1719" stopIfTrue="1" operator="equal">
      <formula>0</formula>
    </cfRule>
    <cfRule type="cellIs" dxfId="1718" priority="1720" stopIfTrue="1" operator="greaterThan">
      <formula>0.0000001</formula>
    </cfRule>
  </conditionalFormatting>
  <conditionalFormatting sqref="BH33:BL33">
    <cfRule type="cellIs" dxfId="1717" priority="1717" stopIfTrue="1" operator="equal">
      <formula>0</formula>
    </cfRule>
    <cfRule type="cellIs" dxfId="1716" priority="1718" stopIfTrue="1" operator="greaterThan">
      <formula>0.0000001</formula>
    </cfRule>
  </conditionalFormatting>
  <conditionalFormatting sqref="BH33:BL33">
    <cfRule type="cellIs" dxfId="1715" priority="1715" stopIfTrue="1" operator="equal">
      <formula>0</formula>
    </cfRule>
    <cfRule type="cellIs" dxfId="1714" priority="1716" stopIfTrue="1" operator="greaterThan">
      <formula>0.0000001</formula>
    </cfRule>
  </conditionalFormatting>
  <conditionalFormatting sqref="BH33:BL33">
    <cfRule type="cellIs" dxfId="1713" priority="1713" stopIfTrue="1" operator="equal">
      <formula>0</formula>
    </cfRule>
    <cfRule type="cellIs" dxfId="1712" priority="1714" stopIfTrue="1" operator="greaterThan">
      <formula>0.0000001</formula>
    </cfRule>
  </conditionalFormatting>
  <conditionalFormatting sqref="BH33:BL33">
    <cfRule type="cellIs" dxfId="1711" priority="1711" stopIfTrue="1" operator="equal">
      <formula>0</formula>
    </cfRule>
    <cfRule type="cellIs" dxfId="1710" priority="1712" stopIfTrue="1" operator="greaterThan">
      <formula>0.0000001</formula>
    </cfRule>
  </conditionalFormatting>
  <conditionalFormatting sqref="BH33:BL33">
    <cfRule type="cellIs" dxfId="1709" priority="1709" stopIfTrue="1" operator="equal">
      <formula>0</formula>
    </cfRule>
    <cfRule type="cellIs" dxfId="1708" priority="1710" stopIfTrue="1" operator="greaterThan">
      <formula>0.0000001</formula>
    </cfRule>
  </conditionalFormatting>
  <conditionalFormatting sqref="BH35:BL35">
    <cfRule type="cellIs" dxfId="1707" priority="1707" stopIfTrue="1" operator="equal">
      <formula>0</formula>
    </cfRule>
    <cfRule type="cellIs" dxfId="1706" priority="1708" stopIfTrue="1" operator="greaterThan">
      <formula>0.0000001</formula>
    </cfRule>
  </conditionalFormatting>
  <conditionalFormatting sqref="BH35:BL35">
    <cfRule type="cellIs" dxfId="1705" priority="1705" stopIfTrue="1" operator="equal">
      <formula>0</formula>
    </cfRule>
    <cfRule type="cellIs" dxfId="1704" priority="1706" stopIfTrue="1" operator="greaterThan">
      <formula>0.0000001</formula>
    </cfRule>
  </conditionalFormatting>
  <conditionalFormatting sqref="BH35:BL35">
    <cfRule type="cellIs" dxfId="1703" priority="1703" stopIfTrue="1" operator="equal">
      <formula>0</formula>
    </cfRule>
    <cfRule type="cellIs" dxfId="1702" priority="1704" stopIfTrue="1" operator="greaterThan">
      <formula>0.0000001</formula>
    </cfRule>
  </conditionalFormatting>
  <conditionalFormatting sqref="BH35:BL35">
    <cfRule type="cellIs" dxfId="1701" priority="1701" stopIfTrue="1" operator="equal">
      <formula>0</formula>
    </cfRule>
    <cfRule type="cellIs" dxfId="1700" priority="1702" stopIfTrue="1" operator="greaterThan">
      <formula>0.0000001</formula>
    </cfRule>
  </conditionalFormatting>
  <conditionalFormatting sqref="BH35:BL35">
    <cfRule type="cellIs" dxfId="1699" priority="1699" stopIfTrue="1" operator="equal">
      <formula>0</formula>
    </cfRule>
    <cfRule type="cellIs" dxfId="1698" priority="1700" stopIfTrue="1" operator="greaterThan">
      <formula>0.0000001</formula>
    </cfRule>
  </conditionalFormatting>
  <conditionalFormatting sqref="BH35:BL35">
    <cfRule type="cellIs" dxfId="1697" priority="1697" stopIfTrue="1" operator="equal">
      <formula>0</formula>
    </cfRule>
    <cfRule type="cellIs" dxfId="1696" priority="1698" stopIfTrue="1" operator="greaterThan">
      <formula>0.0000001</formula>
    </cfRule>
  </conditionalFormatting>
  <conditionalFormatting sqref="BH35:BL35">
    <cfRule type="cellIs" dxfId="1695" priority="1695" stopIfTrue="1" operator="equal">
      <formula>0</formula>
    </cfRule>
    <cfRule type="cellIs" dxfId="1694" priority="1696" stopIfTrue="1" operator="greaterThan">
      <formula>0.0000001</formula>
    </cfRule>
  </conditionalFormatting>
  <conditionalFormatting sqref="BH35:BL35">
    <cfRule type="cellIs" dxfId="1693" priority="1693" stopIfTrue="1" operator="equal">
      <formula>0</formula>
    </cfRule>
    <cfRule type="cellIs" dxfId="1692" priority="1694" stopIfTrue="1" operator="greaterThan">
      <formula>0.0000001</formula>
    </cfRule>
  </conditionalFormatting>
  <conditionalFormatting sqref="BH35:BL35">
    <cfRule type="cellIs" dxfId="1691" priority="1691" stopIfTrue="1" operator="equal">
      <formula>0</formula>
    </cfRule>
    <cfRule type="cellIs" dxfId="1690" priority="1692" stopIfTrue="1" operator="greaterThan">
      <formula>0.0000001</formula>
    </cfRule>
  </conditionalFormatting>
  <conditionalFormatting sqref="BH35:BL35">
    <cfRule type="cellIs" dxfId="1689" priority="1689" stopIfTrue="1" operator="equal">
      <formula>0</formula>
    </cfRule>
    <cfRule type="cellIs" dxfId="1688" priority="1690" stopIfTrue="1" operator="greaterThan">
      <formula>0.0000001</formula>
    </cfRule>
  </conditionalFormatting>
  <conditionalFormatting sqref="BH35:BL35">
    <cfRule type="cellIs" dxfId="1687" priority="1687" stopIfTrue="1" operator="equal">
      <formula>0</formula>
    </cfRule>
    <cfRule type="cellIs" dxfId="1686" priority="1688" stopIfTrue="1" operator="greaterThan">
      <formula>0.0000001</formula>
    </cfRule>
  </conditionalFormatting>
  <conditionalFormatting sqref="BH35:BL35">
    <cfRule type="cellIs" dxfId="1685" priority="1685" stopIfTrue="1" operator="equal">
      <formula>0</formula>
    </cfRule>
    <cfRule type="cellIs" dxfId="1684" priority="1686" stopIfTrue="1" operator="greaterThan">
      <formula>0.0000001</formula>
    </cfRule>
  </conditionalFormatting>
  <conditionalFormatting sqref="BH35:BL35">
    <cfRule type="cellIs" dxfId="1683" priority="1683" stopIfTrue="1" operator="equal">
      <formula>0</formula>
    </cfRule>
    <cfRule type="cellIs" dxfId="1682" priority="1684" stopIfTrue="1" operator="greaterThan">
      <formula>0.0000001</formula>
    </cfRule>
  </conditionalFormatting>
  <conditionalFormatting sqref="BH35:BL35">
    <cfRule type="cellIs" dxfId="1681" priority="1681" stopIfTrue="1" operator="equal">
      <formula>0</formula>
    </cfRule>
    <cfRule type="cellIs" dxfId="1680" priority="1682" stopIfTrue="1" operator="greaterThan">
      <formula>0.0000001</formula>
    </cfRule>
  </conditionalFormatting>
  <conditionalFormatting sqref="BM31:BQ31">
    <cfRule type="cellIs" dxfId="1679" priority="1679" stopIfTrue="1" operator="equal">
      <formula>0</formula>
    </cfRule>
    <cfRule type="cellIs" dxfId="1678" priority="1680" stopIfTrue="1" operator="greaterThan">
      <formula>0.0000001</formula>
    </cfRule>
  </conditionalFormatting>
  <conditionalFormatting sqref="BM31:BQ31">
    <cfRule type="cellIs" dxfId="1677" priority="1677" stopIfTrue="1" operator="equal">
      <formula>0</formula>
    </cfRule>
    <cfRule type="cellIs" dxfId="1676" priority="1678" stopIfTrue="1" operator="greaterThan">
      <formula>0.0000001</formula>
    </cfRule>
  </conditionalFormatting>
  <conditionalFormatting sqref="BM31:BQ31">
    <cfRule type="cellIs" dxfId="1675" priority="1675" stopIfTrue="1" operator="equal">
      <formula>0</formula>
    </cfRule>
    <cfRule type="cellIs" dxfId="1674" priority="1676" stopIfTrue="1" operator="greaterThan">
      <formula>0.0000001</formula>
    </cfRule>
  </conditionalFormatting>
  <conditionalFormatting sqref="BM31:BQ31">
    <cfRule type="cellIs" dxfId="1673" priority="1673" stopIfTrue="1" operator="equal">
      <formula>0</formula>
    </cfRule>
    <cfRule type="cellIs" dxfId="1672" priority="1674" stopIfTrue="1" operator="greaterThan">
      <formula>0.0000001</formula>
    </cfRule>
  </conditionalFormatting>
  <conditionalFormatting sqref="BM31:BQ31">
    <cfRule type="cellIs" dxfId="1671" priority="1671" stopIfTrue="1" operator="equal">
      <formula>0</formula>
    </cfRule>
    <cfRule type="cellIs" dxfId="1670" priority="1672" stopIfTrue="1" operator="greaterThan">
      <formula>0.0000001</formula>
    </cfRule>
  </conditionalFormatting>
  <conditionalFormatting sqref="BM31:BQ31">
    <cfRule type="cellIs" dxfId="1669" priority="1669" stopIfTrue="1" operator="equal">
      <formula>0</formula>
    </cfRule>
    <cfRule type="cellIs" dxfId="1668" priority="1670" stopIfTrue="1" operator="greaterThan">
      <formula>0.0000001</formula>
    </cfRule>
  </conditionalFormatting>
  <conditionalFormatting sqref="BM31:BQ31">
    <cfRule type="cellIs" dxfId="1667" priority="1667" stopIfTrue="1" operator="equal">
      <formula>0</formula>
    </cfRule>
    <cfRule type="cellIs" dxfId="1666" priority="1668" stopIfTrue="1" operator="greaterThan">
      <formula>0.0000001</formula>
    </cfRule>
  </conditionalFormatting>
  <conditionalFormatting sqref="BM17:BQ17">
    <cfRule type="cellIs" dxfId="1665" priority="1665" stopIfTrue="1" operator="equal">
      <formula>0</formula>
    </cfRule>
    <cfRule type="cellIs" dxfId="1664" priority="1666" stopIfTrue="1" operator="greaterThan">
      <formula>0.0000001</formula>
    </cfRule>
  </conditionalFormatting>
  <conditionalFormatting sqref="BM17:BQ17">
    <cfRule type="cellIs" dxfId="1663" priority="1663" stopIfTrue="1" operator="equal">
      <formula>0</formula>
    </cfRule>
    <cfRule type="cellIs" dxfId="1662" priority="1664" stopIfTrue="1" operator="greaterThan">
      <formula>0.0000001</formula>
    </cfRule>
  </conditionalFormatting>
  <conditionalFormatting sqref="BM17:BQ17">
    <cfRule type="cellIs" dxfId="1661" priority="1661" stopIfTrue="1" operator="equal">
      <formula>0</formula>
    </cfRule>
    <cfRule type="cellIs" dxfId="1660" priority="1662" stopIfTrue="1" operator="greaterThan">
      <formula>0.0000001</formula>
    </cfRule>
  </conditionalFormatting>
  <conditionalFormatting sqref="BM17:BQ17">
    <cfRule type="cellIs" dxfId="1659" priority="1659" stopIfTrue="1" operator="equal">
      <formula>0</formula>
    </cfRule>
    <cfRule type="cellIs" dxfId="1658" priority="1660" stopIfTrue="1" operator="greaterThan">
      <formula>0.0000001</formula>
    </cfRule>
  </conditionalFormatting>
  <conditionalFormatting sqref="BM17:BQ17">
    <cfRule type="cellIs" dxfId="1657" priority="1657" stopIfTrue="1" operator="equal">
      <formula>0</formula>
    </cfRule>
    <cfRule type="cellIs" dxfId="1656" priority="1658" stopIfTrue="1" operator="greaterThan">
      <formula>0.0000001</formula>
    </cfRule>
  </conditionalFormatting>
  <conditionalFormatting sqref="BM17:BQ17">
    <cfRule type="cellIs" dxfId="1655" priority="1655" stopIfTrue="1" operator="equal">
      <formula>0</formula>
    </cfRule>
    <cfRule type="cellIs" dxfId="1654" priority="1656" stopIfTrue="1" operator="greaterThan">
      <formula>0.0000001</formula>
    </cfRule>
  </conditionalFormatting>
  <conditionalFormatting sqref="BM17:BQ17">
    <cfRule type="cellIs" dxfId="1653" priority="1653" stopIfTrue="1" operator="equal">
      <formula>0</formula>
    </cfRule>
    <cfRule type="cellIs" dxfId="1652" priority="1654" stopIfTrue="1" operator="greaterThan">
      <formula>0.0000001</formula>
    </cfRule>
  </conditionalFormatting>
  <conditionalFormatting sqref="BM19:BQ19">
    <cfRule type="cellIs" dxfId="1651" priority="1651" stopIfTrue="1" operator="equal">
      <formula>0</formula>
    </cfRule>
    <cfRule type="cellIs" dxfId="1650" priority="1652" stopIfTrue="1" operator="greaterThan">
      <formula>0.0000001</formula>
    </cfRule>
  </conditionalFormatting>
  <conditionalFormatting sqref="BM19:BQ19">
    <cfRule type="cellIs" dxfId="1649" priority="1649" stopIfTrue="1" operator="equal">
      <formula>0</formula>
    </cfRule>
    <cfRule type="cellIs" dxfId="1648" priority="1650" stopIfTrue="1" operator="greaterThan">
      <formula>0.0000001</formula>
    </cfRule>
  </conditionalFormatting>
  <conditionalFormatting sqref="BM19:BQ19">
    <cfRule type="cellIs" dxfId="1647" priority="1647" stopIfTrue="1" operator="equal">
      <formula>0</formula>
    </cfRule>
    <cfRule type="cellIs" dxfId="1646" priority="1648" stopIfTrue="1" operator="greaterThan">
      <formula>0.0000001</formula>
    </cfRule>
  </conditionalFormatting>
  <conditionalFormatting sqref="BM19:BQ19">
    <cfRule type="cellIs" dxfId="1645" priority="1645" stopIfTrue="1" operator="equal">
      <formula>0</formula>
    </cfRule>
    <cfRule type="cellIs" dxfId="1644" priority="1646" stopIfTrue="1" operator="greaterThan">
      <formula>0.0000001</formula>
    </cfRule>
  </conditionalFormatting>
  <conditionalFormatting sqref="BM19:BQ19">
    <cfRule type="cellIs" dxfId="1643" priority="1643" stopIfTrue="1" operator="equal">
      <formula>0</formula>
    </cfRule>
    <cfRule type="cellIs" dxfId="1642" priority="1644" stopIfTrue="1" operator="greaterThan">
      <formula>0.0000001</formula>
    </cfRule>
  </conditionalFormatting>
  <conditionalFormatting sqref="BM19:BQ19">
    <cfRule type="cellIs" dxfId="1641" priority="1641" stopIfTrue="1" operator="equal">
      <formula>0</formula>
    </cfRule>
    <cfRule type="cellIs" dxfId="1640" priority="1642" stopIfTrue="1" operator="greaterThan">
      <formula>0.0000001</formula>
    </cfRule>
  </conditionalFormatting>
  <conditionalFormatting sqref="BM19:BQ19">
    <cfRule type="cellIs" dxfId="1639" priority="1639" stopIfTrue="1" operator="equal">
      <formula>0</formula>
    </cfRule>
    <cfRule type="cellIs" dxfId="1638" priority="1640" stopIfTrue="1" operator="greaterThan">
      <formula>0.0000001</formula>
    </cfRule>
  </conditionalFormatting>
  <conditionalFormatting sqref="BM21:BQ21">
    <cfRule type="cellIs" dxfId="1637" priority="1637" stopIfTrue="1" operator="equal">
      <formula>0</formula>
    </cfRule>
    <cfRule type="cellIs" dxfId="1636" priority="1638" stopIfTrue="1" operator="greaterThan">
      <formula>0.0000001</formula>
    </cfRule>
  </conditionalFormatting>
  <conditionalFormatting sqref="BM21:BQ21">
    <cfRule type="cellIs" dxfId="1635" priority="1635" stopIfTrue="1" operator="equal">
      <formula>0</formula>
    </cfRule>
    <cfRule type="cellIs" dxfId="1634" priority="1636" stopIfTrue="1" operator="greaterThan">
      <formula>0.0000001</formula>
    </cfRule>
  </conditionalFormatting>
  <conditionalFormatting sqref="BM21:BQ21">
    <cfRule type="cellIs" dxfId="1633" priority="1633" stopIfTrue="1" operator="equal">
      <formula>0</formula>
    </cfRule>
    <cfRule type="cellIs" dxfId="1632" priority="1634" stopIfTrue="1" operator="greaterThan">
      <formula>0.0000001</formula>
    </cfRule>
  </conditionalFormatting>
  <conditionalFormatting sqref="BM21:BQ21">
    <cfRule type="cellIs" dxfId="1631" priority="1631" stopIfTrue="1" operator="equal">
      <formula>0</formula>
    </cfRule>
    <cfRule type="cellIs" dxfId="1630" priority="1632" stopIfTrue="1" operator="greaterThan">
      <formula>0.0000001</formula>
    </cfRule>
  </conditionalFormatting>
  <conditionalFormatting sqref="BM21:BQ21">
    <cfRule type="cellIs" dxfId="1629" priority="1629" stopIfTrue="1" operator="equal">
      <formula>0</formula>
    </cfRule>
    <cfRule type="cellIs" dxfId="1628" priority="1630" stopIfTrue="1" operator="greaterThan">
      <formula>0.0000001</formula>
    </cfRule>
  </conditionalFormatting>
  <conditionalFormatting sqref="BM21:BQ21">
    <cfRule type="cellIs" dxfId="1627" priority="1627" stopIfTrue="1" operator="equal">
      <formula>0</formula>
    </cfRule>
    <cfRule type="cellIs" dxfId="1626" priority="1628" stopIfTrue="1" operator="greaterThan">
      <formula>0.0000001</formula>
    </cfRule>
  </conditionalFormatting>
  <conditionalFormatting sqref="BM21:BQ21">
    <cfRule type="cellIs" dxfId="1625" priority="1625" stopIfTrue="1" operator="equal">
      <formula>0</formula>
    </cfRule>
    <cfRule type="cellIs" dxfId="1624" priority="1626" stopIfTrue="1" operator="greaterThan">
      <formula>0.0000001</formula>
    </cfRule>
  </conditionalFormatting>
  <conditionalFormatting sqref="BM23:BQ23">
    <cfRule type="cellIs" dxfId="1623" priority="1623" stopIfTrue="1" operator="equal">
      <formula>0</formula>
    </cfRule>
    <cfRule type="cellIs" dxfId="1622" priority="1624" stopIfTrue="1" operator="greaterThan">
      <formula>0.0000001</formula>
    </cfRule>
  </conditionalFormatting>
  <conditionalFormatting sqref="BM23:BQ23">
    <cfRule type="cellIs" dxfId="1621" priority="1621" stopIfTrue="1" operator="equal">
      <formula>0</formula>
    </cfRule>
    <cfRule type="cellIs" dxfId="1620" priority="1622" stopIfTrue="1" operator="greaterThan">
      <formula>0.0000001</formula>
    </cfRule>
  </conditionalFormatting>
  <conditionalFormatting sqref="BM23:BQ23">
    <cfRule type="cellIs" dxfId="1619" priority="1619" stopIfTrue="1" operator="equal">
      <formula>0</formula>
    </cfRule>
    <cfRule type="cellIs" dxfId="1618" priority="1620" stopIfTrue="1" operator="greaterThan">
      <formula>0.0000001</formula>
    </cfRule>
  </conditionalFormatting>
  <conditionalFormatting sqref="BM23:BQ23">
    <cfRule type="cellIs" dxfId="1617" priority="1617" stopIfTrue="1" operator="equal">
      <formula>0</formula>
    </cfRule>
    <cfRule type="cellIs" dxfId="1616" priority="1618" stopIfTrue="1" operator="greaterThan">
      <formula>0.0000001</formula>
    </cfRule>
  </conditionalFormatting>
  <conditionalFormatting sqref="BM23:BQ23">
    <cfRule type="cellIs" dxfId="1615" priority="1615" stopIfTrue="1" operator="equal">
      <formula>0</formula>
    </cfRule>
    <cfRule type="cellIs" dxfId="1614" priority="1616" stopIfTrue="1" operator="greaterThan">
      <formula>0.0000001</formula>
    </cfRule>
  </conditionalFormatting>
  <conditionalFormatting sqref="BM23:BQ23">
    <cfRule type="cellIs" dxfId="1613" priority="1613" stopIfTrue="1" operator="equal">
      <formula>0</formula>
    </cfRule>
    <cfRule type="cellIs" dxfId="1612" priority="1614" stopIfTrue="1" operator="greaterThan">
      <formula>0.0000001</formula>
    </cfRule>
  </conditionalFormatting>
  <conditionalFormatting sqref="BM23:BQ23">
    <cfRule type="cellIs" dxfId="1611" priority="1611" stopIfTrue="1" operator="equal">
      <formula>0</formula>
    </cfRule>
    <cfRule type="cellIs" dxfId="1610" priority="1612" stopIfTrue="1" operator="greaterThan">
      <formula>0.0000001</formula>
    </cfRule>
  </conditionalFormatting>
  <conditionalFormatting sqref="BM25:BQ25">
    <cfRule type="cellIs" dxfId="1609" priority="1609" stopIfTrue="1" operator="equal">
      <formula>0</formula>
    </cfRule>
    <cfRule type="cellIs" dxfId="1608" priority="1610" stopIfTrue="1" operator="greaterThan">
      <formula>0.0000001</formula>
    </cfRule>
  </conditionalFormatting>
  <conditionalFormatting sqref="BM25:BQ25">
    <cfRule type="cellIs" dxfId="1607" priority="1607" stopIfTrue="1" operator="equal">
      <formula>0</formula>
    </cfRule>
    <cfRule type="cellIs" dxfId="1606" priority="1608" stopIfTrue="1" operator="greaterThan">
      <formula>0.0000001</formula>
    </cfRule>
  </conditionalFormatting>
  <conditionalFormatting sqref="BM25:BQ25">
    <cfRule type="cellIs" dxfId="1605" priority="1605" stopIfTrue="1" operator="equal">
      <formula>0</formula>
    </cfRule>
    <cfRule type="cellIs" dxfId="1604" priority="1606" stopIfTrue="1" operator="greaterThan">
      <formula>0.0000001</formula>
    </cfRule>
  </conditionalFormatting>
  <conditionalFormatting sqref="BM25:BQ25">
    <cfRule type="cellIs" dxfId="1603" priority="1603" stopIfTrue="1" operator="equal">
      <formula>0</formula>
    </cfRule>
    <cfRule type="cellIs" dxfId="1602" priority="1604" stopIfTrue="1" operator="greaterThan">
      <formula>0.0000001</formula>
    </cfRule>
  </conditionalFormatting>
  <conditionalFormatting sqref="BM25:BQ25">
    <cfRule type="cellIs" dxfId="1601" priority="1601" stopIfTrue="1" operator="equal">
      <formula>0</formula>
    </cfRule>
    <cfRule type="cellIs" dxfId="1600" priority="1602" stopIfTrue="1" operator="greaterThan">
      <formula>0.0000001</formula>
    </cfRule>
  </conditionalFormatting>
  <conditionalFormatting sqref="BM25:BQ25">
    <cfRule type="cellIs" dxfId="1599" priority="1599" stopIfTrue="1" operator="equal">
      <formula>0</formula>
    </cfRule>
    <cfRule type="cellIs" dxfId="1598" priority="1600" stopIfTrue="1" operator="greaterThan">
      <formula>0.0000001</formula>
    </cfRule>
  </conditionalFormatting>
  <conditionalFormatting sqref="BM25:BQ25">
    <cfRule type="cellIs" dxfId="1597" priority="1597" stopIfTrue="1" operator="equal">
      <formula>0</formula>
    </cfRule>
    <cfRule type="cellIs" dxfId="1596" priority="1598" stopIfTrue="1" operator="greaterThan">
      <formula>0.0000001</formula>
    </cfRule>
  </conditionalFormatting>
  <conditionalFormatting sqref="BM27:BQ27">
    <cfRule type="cellIs" dxfId="1595" priority="1595" stopIfTrue="1" operator="equal">
      <formula>0</formula>
    </cfRule>
    <cfRule type="cellIs" dxfId="1594" priority="1596" stopIfTrue="1" operator="greaterThan">
      <formula>0.0000001</formula>
    </cfRule>
  </conditionalFormatting>
  <conditionalFormatting sqref="BM27:BQ27">
    <cfRule type="cellIs" dxfId="1593" priority="1593" stopIfTrue="1" operator="equal">
      <formula>0</formula>
    </cfRule>
    <cfRule type="cellIs" dxfId="1592" priority="1594" stopIfTrue="1" operator="greaterThan">
      <formula>0.0000001</formula>
    </cfRule>
  </conditionalFormatting>
  <conditionalFormatting sqref="BM27:BQ27">
    <cfRule type="cellIs" dxfId="1591" priority="1591" stopIfTrue="1" operator="equal">
      <formula>0</formula>
    </cfRule>
    <cfRule type="cellIs" dxfId="1590" priority="1592" stopIfTrue="1" operator="greaterThan">
      <formula>0.0000001</formula>
    </cfRule>
  </conditionalFormatting>
  <conditionalFormatting sqref="BM27:BQ27">
    <cfRule type="cellIs" dxfId="1589" priority="1589" stopIfTrue="1" operator="equal">
      <formula>0</formula>
    </cfRule>
    <cfRule type="cellIs" dxfId="1588" priority="1590" stopIfTrue="1" operator="greaterThan">
      <formula>0.0000001</formula>
    </cfRule>
  </conditionalFormatting>
  <conditionalFormatting sqref="BM27:BQ27">
    <cfRule type="cellIs" dxfId="1587" priority="1587" stopIfTrue="1" operator="equal">
      <formula>0</formula>
    </cfRule>
    <cfRule type="cellIs" dxfId="1586" priority="1588" stopIfTrue="1" operator="greaterThan">
      <formula>0.0000001</formula>
    </cfRule>
  </conditionalFormatting>
  <conditionalFormatting sqref="BM27:BQ27">
    <cfRule type="cellIs" dxfId="1585" priority="1585" stopIfTrue="1" operator="equal">
      <formula>0</formula>
    </cfRule>
    <cfRule type="cellIs" dxfId="1584" priority="1586" stopIfTrue="1" operator="greaterThan">
      <formula>0.0000001</formula>
    </cfRule>
  </conditionalFormatting>
  <conditionalFormatting sqref="BM27:BQ27">
    <cfRule type="cellIs" dxfId="1583" priority="1583" stopIfTrue="1" operator="equal">
      <formula>0</formula>
    </cfRule>
    <cfRule type="cellIs" dxfId="1582" priority="1584" stopIfTrue="1" operator="greaterThan">
      <formula>0.0000001</formula>
    </cfRule>
  </conditionalFormatting>
  <conditionalFormatting sqref="BM29:BQ29">
    <cfRule type="cellIs" dxfId="1581" priority="1581" stopIfTrue="1" operator="equal">
      <formula>0</formula>
    </cfRule>
    <cfRule type="cellIs" dxfId="1580" priority="1582" stopIfTrue="1" operator="greaterThan">
      <formula>0.0000001</formula>
    </cfRule>
  </conditionalFormatting>
  <conditionalFormatting sqref="BM29:BQ29">
    <cfRule type="cellIs" dxfId="1579" priority="1579" stopIfTrue="1" operator="equal">
      <formula>0</formula>
    </cfRule>
    <cfRule type="cellIs" dxfId="1578" priority="1580" stopIfTrue="1" operator="greaterThan">
      <formula>0.0000001</formula>
    </cfRule>
  </conditionalFormatting>
  <conditionalFormatting sqref="BM29:BQ29">
    <cfRule type="cellIs" dxfId="1577" priority="1577" stopIfTrue="1" operator="equal">
      <formula>0</formula>
    </cfRule>
    <cfRule type="cellIs" dxfId="1576" priority="1578" stopIfTrue="1" operator="greaterThan">
      <formula>0.0000001</formula>
    </cfRule>
  </conditionalFormatting>
  <conditionalFormatting sqref="BM29:BQ29">
    <cfRule type="cellIs" dxfId="1575" priority="1575" stopIfTrue="1" operator="equal">
      <formula>0</formula>
    </cfRule>
    <cfRule type="cellIs" dxfId="1574" priority="1576" stopIfTrue="1" operator="greaterThan">
      <formula>0.0000001</formula>
    </cfRule>
  </conditionalFormatting>
  <conditionalFormatting sqref="BM29:BQ29">
    <cfRule type="cellIs" dxfId="1573" priority="1573" stopIfTrue="1" operator="equal">
      <formula>0</formula>
    </cfRule>
    <cfRule type="cellIs" dxfId="1572" priority="1574" stopIfTrue="1" operator="greaterThan">
      <formula>0.0000001</formula>
    </cfRule>
  </conditionalFormatting>
  <conditionalFormatting sqref="BM29:BQ29">
    <cfRule type="cellIs" dxfId="1571" priority="1571" stopIfTrue="1" operator="equal">
      <formula>0</formula>
    </cfRule>
    <cfRule type="cellIs" dxfId="1570" priority="1572" stopIfTrue="1" operator="greaterThan">
      <formula>0.0000001</formula>
    </cfRule>
  </conditionalFormatting>
  <conditionalFormatting sqref="BM29:BQ29">
    <cfRule type="cellIs" dxfId="1569" priority="1569" stopIfTrue="1" operator="equal">
      <formula>0</formula>
    </cfRule>
    <cfRule type="cellIs" dxfId="1568" priority="1570" stopIfTrue="1" operator="greaterThan">
      <formula>0.0000001</formula>
    </cfRule>
  </conditionalFormatting>
  <conditionalFormatting sqref="BM31:BQ31">
    <cfRule type="cellIs" dxfId="1567" priority="1567" stopIfTrue="1" operator="equal">
      <formula>0</formula>
    </cfRule>
    <cfRule type="cellIs" dxfId="1566" priority="1568" stopIfTrue="1" operator="greaterThan">
      <formula>0.0000001</formula>
    </cfRule>
  </conditionalFormatting>
  <conditionalFormatting sqref="BM31:BQ31">
    <cfRule type="cellIs" dxfId="1565" priority="1565" stopIfTrue="1" operator="equal">
      <formula>0</formula>
    </cfRule>
    <cfRule type="cellIs" dxfId="1564" priority="1566" stopIfTrue="1" operator="greaterThan">
      <formula>0.0000001</formula>
    </cfRule>
  </conditionalFormatting>
  <conditionalFormatting sqref="BM31:BQ31">
    <cfRule type="cellIs" dxfId="1563" priority="1563" stopIfTrue="1" operator="equal">
      <formula>0</formula>
    </cfRule>
    <cfRule type="cellIs" dxfId="1562" priority="1564" stopIfTrue="1" operator="greaterThan">
      <formula>0.0000001</formula>
    </cfRule>
  </conditionalFormatting>
  <conditionalFormatting sqref="BM31:BQ31">
    <cfRule type="cellIs" dxfId="1561" priority="1561" stopIfTrue="1" operator="equal">
      <formula>0</formula>
    </cfRule>
    <cfRule type="cellIs" dxfId="1560" priority="1562" stopIfTrue="1" operator="greaterThan">
      <formula>0.0000001</formula>
    </cfRule>
  </conditionalFormatting>
  <conditionalFormatting sqref="BM31:BQ31">
    <cfRule type="cellIs" dxfId="1559" priority="1559" stopIfTrue="1" operator="equal">
      <formula>0</formula>
    </cfRule>
    <cfRule type="cellIs" dxfId="1558" priority="1560" stopIfTrue="1" operator="greaterThan">
      <formula>0.0000001</formula>
    </cfRule>
  </conditionalFormatting>
  <conditionalFormatting sqref="BM31:BQ31">
    <cfRule type="cellIs" dxfId="1557" priority="1557" stopIfTrue="1" operator="equal">
      <formula>0</formula>
    </cfRule>
    <cfRule type="cellIs" dxfId="1556" priority="1558" stopIfTrue="1" operator="greaterThan">
      <formula>0.0000001</formula>
    </cfRule>
  </conditionalFormatting>
  <conditionalFormatting sqref="BM31:BQ31">
    <cfRule type="cellIs" dxfId="1555" priority="1555" stopIfTrue="1" operator="equal">
      <formula>0</formula>
    </cfRule>
    <cfRule type="cellIs" dxfId="1554" priority="1556" stopIfTrue="1" operator="greaterThan">
      <formula>0.0000001</formula>
    </cfRule>
  </conditionalFormatting>
  <conditionalFormatting sqref="BM33:BQ33">
    <cfRule type="cellIs" dxfId="1553" priority="1553" stopIfTrue="1" operator="equal">
      <formula>0</formula>
    </cfRule>
    <cfRule type="cellIs" dxfId="1552" priority="1554" stopIfTrue="1" operator="greaterThan">
      <formula>0.0000001</formula>
    </cfRule>
  </conditionalFormatting>
  <conditionalFormatting sqref="BM33:BQ33">
    <cfRule type="cellIs" dxfId="1551" priority="1551" stopIfTrue="1" operator="equal">
      <formula>0</formula>
    </cfRule>
    <cfRule type="cellIs" dxfId="1550" priority="1552" stopIfTrue="1" operator="greaterThan">
      <formula>0.0000001</formula>
    </cfRule>
  </conditionalFormatting>
  <conditionalFormatting sqref="BM33:BQ33">
    <cfRule type="cellIs" dxfId="1549" priority="1549" stopIfTrue="1" operator="equal">
      <formula>0</formula>
    </cfRule>
    <cfRule type="cellIs" dxfId="1548" priority="1550" stopIfTrue="1" operator="greaterThan">
      <formula>0.0000001</formula>
    </cfRule>
  </conditionalFormatting>
  <conditionalFormatting sqref="BM33:BQ33">
    <cfRule type="cellIs" dxfId="1547" priority="1547" stopIfTrue="1" operator="equal">
      <formula>0</formula>
    </cfRule>
    <cfRule type="cellIs" dxfId="1546" priority="1548" stopIfTrue="1" operator="greaterThan">
      <formula>0.0000001</formula>
    </cfRule>
  </conditionalFormatting>
  <conditionalFormatting sqref="BM33:BQ33">
    <cfRule type="cellIs" dxfId="1545" priority="1545" stopIfTrue="1" operator="equal">
      <formula>0</formula>
    </cfRule>
    <cfRule type="cellIs" dxfId="1544" priority="1546" stopIfTrue="1" operator="greaterThan">
      <formula>0.0000001</formula>
    </cfRule>
  </conditionalFormatting>
  <conditionalFormatting sqref="BM33:BQ33">
    <cfRule type="cellIs" dxfId="1543" priority="1543" stopIfTrue="1" operator="equal">
      <formula>0</formula>
    </cfRule>
    <cfRule type="cellIs" dxfId="1542" priority="1544" stopIfTrue="1" operator="greaterThan">
      <formula>0.0000001</formula>
    </cfRule>
  </conditionalFormatting>
  <conditionalFormatting sqref="BM33:BQ33">
    <cfRule type="cellIs" dxfId="1541" priority="1541" stopIfTrue="1" operator="equal">
      <formula>0</formula>
    </cfRule>
    <cfRule type="cellIs" dxfId="1540" priority="1542" stopIfTrue="1" operator="greaterThan">
      <formula>0.0000001</formula>
    </cfRule>
  </conditionalFormatting>
  <conditionalFormatting sqref="BM35:BQ35">
    <cfRule type="cellIs" dxfId="1539" priority="1539" stopIfTrue="1" operator="equal">
      <formula>0</formula>
    </cfRule>
    <cfRule type="cellIs" dxfId="1538" priority="1540" stopIfTrue="1" operator="greaterThan">
      <formula>0.0000001</formula>
    </cfRule>
  </conditionalFormatting>
  <conditionalFormatting sqref="BM35:BQ35">
    <cfRule type="cellIs" dxfId="1537" priority="1537" stopIfTrue="1" operator="equal">
      <formula>0</formula>
    </cfRule>
    <cfRule type="cellIs" dxfId="1536" priority="1538" stopIfTrue="1" operator="greaterThan">
      <formula>0.0000001</formula>
    </cfRule>
  </conditionalFormatting>
  <conditionalFormatting sqref="BM35:BQ35">
    <cfRule type="cellIs" dxfId="1535" priority="1535" stopIfTrue="1" operator="equal">
      <formula>0</formula>
    </cfRule>
    <cfRule type="cellIs" dxfId="1534" priority="1536" stopIfTrue="1" operator="greaterThan">
      <formula>0.0000001</formula>
    </cfRule>
  </conditionalFormatting>
  <conditionalFormatting sqref="BM35:BQ35">
    <cfRule type="cellIs" dxfId="1533" priority="1533" stopIfTrue="1" operator="equal">
      <formula>0</formula>
    </cfRule>
    <cfRule type="cellIs" dxfId="1532" priority="1534" stopIfTrue="1" operator="greaterThan">
      <formula>0.0000001</formula>
    </cfRule>
  </conditionalFormatting>
  <conditionalFormatting sqref="BM35:BQ35">
    <cfRule type="cellIs" dxfId="1531" priority="1531" stopIfTrue="1" operator="equal">
      <formula>0</formula>
    </cfRule>
    <cfRule type="cellIs" dxfId="1530" priority="1532" stopIfTrue="1" operator="greaterThan">
      <formula>0.0000001</formula>
    </cfRule>
  </conditionalFormatting>
  <conditionalFormatting sqref="BM35:BQ35">
    <cfRule type="cellIs" dxfId="1529" priority="1529" stopIfTrue="1" operator="equal">
      <formula>0</formula>
    </cfRule>
    <cfRule type="cellIs" dxfId="1528" priority="1530" stopIfTrue="1" operator="greaterThan">
      <formula>0.0000001</formula>
    </cfRule>
  </conditionalFormatting>
  <conditionalFormatting sqref="BM35:BQ35">
    <cfRule type="cellIs" dxfId="1527" priority="1527" stopIfTrue="1" operator="equal">
      <formula>0</formula>
    </cfRule>
    <cfRule type="cellIs" dxfId="1526" priority="1528" stopIfTrue="1" operator="greaterThan">
      <formula>0.0000001</formula>
    </cfRule>
  </conditionalFormatting>
  <conditionalFormatting sqref="BM37:BQ37">
    <cfRule type="cellIs" dxfId="1525" priority="1525" stopIfTrue="1" operator="equal">
      <formula>0</formula>
    </cfRule>
    <cfRule type="cellIs" dxfId="1524" priority="1526" stopIfTrue="1" operator="greaterThan">
      <formula>0.0000001</formula>
    </cfRule>
  </conditionalFormatting>
  <conditionalFormatting sqref="BM37:BQ37">
    <cfRule type="cellIs" dxfId="1523" priority="1523" stopIfTrue="1" operator="equal">
      <formula>0</formula>
    </cfRule>
    <cfRule type="cellIs" dxfId="1522" priority="1524" stopIfTrue="1" operator="greaterThan">
      <formula>0.0000001</formula>
    </cfRule>
  </conditionalFormatting>
  <conditionalFormatting sqref="BM37:BQ37">
    <cfRule type="cellIs" dxfId="1521" priority="1521" stopIfTrue="1" operator="equal">
      <formula>0</formula>
    </cfRule>
    <cfRule type="cellIs" dxfId="1520" priority="1522" stopIfTrue="1" operator="greaterThan">
      <formula>0.0000001</formula>
    </cfRule>
  </conditionalFormatting>
  <conditionalFormatting sqref="BM37:BQ37">
    <cfRule type="cellIs" dxfId="1519" priority="1519" stopIfTrue="1" operator="equal">
      <formula>0</formula>
    </cfRule>
    <cfRule type="cellIs" dxfId="1518" priority="1520" stopIfTrue="1" operator="greaterThan">
      <formula>0.0000001</formula>
    </cfRule>
  </conditionalFormatting>
  <conditionalFormatting sqref="BM37:BQ37">
    <cfRule type="cellIs" dxfId="1517" priority="1517" stopIfTrue="1" operator="equal">
      <formula>0</formula>
    </cfRule>
    <cfRule type="cellIs" dxfId="1516" priority="1518" stopIfTrue="1" operator="greaterThan">
      <formula>0.0000001</formula>
    </cfRule>
  </conditionalFormatting>
  <conditionalFormatting sqref="BM37:BQ37">
    <cfRule type="cellIs" dxfId="1515" priority="1515" stopIfTrue="1" operator="equal">
      <formula>0</formula>
    </cfRule>
    <cfRule type="cellIs" dxfId="1514" priority="1516" stopIfTrue="1" operator="greaterThan">
      <formula>0.0000001</formula>
    </cfRule>
  </conditionalFormatting>
  <conditionalFormatting sqref="BM37:BQ37">
    <cfRule type="cellIs" dxfId="1513" priority="1513" stopIfTrue="1" operator="equal">
      <formula>0</formula>
    </cfRule>
    <cfRule type="cellIs" dxfId="1512" priority="1514" stopIfTrue="1" operator="greaterThan">
      <formula>0.0000001</formula>
    </cfRule>
  </conditionalFormatting>
  <conditionalFormatting sqref="BM39:BQ39">
    <cfRule type="cellIs" dxfId="1511" priority="1511" stopIfTrue="1" operator="equal">
      <formula>0</formula>
    </cfRule>
    <cfRule type="cellIs" dxfId="1510" priority="1512" stopIfTrue="1" operator="greaterThan">
      <formula>0.0000001</formula>
    </cfRule>
  </conditionalFormatting>
  <conditionalFormatting sqref="BM39:BQ39">
    <cfRule type="cellIs" dxfId="1509" priority="1509" stopIfTrue="1" operator="equal">
      <formula>0</formula>
    </cfRule>
    <cfRule type="cellIs" dxfId="1508" priority="1510" stopIfTrue="1" operator="greaterThan">
      <formula>0.0000001</formula>
    </cfRule>
  </conditionalFormatting>
  <conditionalFormatting sqref="BM39:BQ39">
    <cfRule type="cellIs" dxfId="1507" priority="1507" stopIfTrue="1" operator="equal">
      <formula>0</formula>
    </cfRule>
    <cfRule type="cellIs" dxfId="1506" priority="1508" stopIfTrue="1" operator="greaterThan">
      <formula>0.0000001</formula>
    </cfRule>
  </conditionalFormatting>
  <conditionalFormatting sqref="BM39:BQ39">
    <cfRule type="cellIs" dxfId="1505" priority="1505" stopIfTrue="1" operator="equal">
      <formula>0</formula>
    </cfRule>
    <cfRule type="cellIs" dxfId="1504" priority="1506" stopIfTrue="1" operator="greaterThan">
      <formula>0.0000001</formula>
    </cfRule>
  </conditionalFormatting>
  <conditionalFormatting sqref="BM39:BQ39">
    <cfRule type="cellIs" dxfId="1503" priority="1503" stopIfTrue="1" operator="equal">
      <formula>0</formula>
    </cfRule>
    <cfRule type="cellIs" dxfId="1502" priority="1504" stopIfTrue="1" operator="greaterThan">
      <formula>0.0000001</formula>
    </cfRule>
  </conditionalFormatting>
  <conditionalFormatting sqref="BM39:BQ39">
    <cfRule type="cellIs" dxfId="1501" priority="1501" stopIfTrue="1" operator="equal">
      <formula>0</formula>
    </cfRule>
    <cfRule type="cellIs" dxfId="1500" priority="1502" stopIfTrue="1" operator="greaterThan">
      <formula>0.0000001</formula>
    </cfRule>
  </conditionalFormatting>
  <conditionalFormatting sqref="BM39:BQ39">
    <cfRule type="cellIs" dxfId="1499" priority="1499" stopIfTrue="1" operator="equal">
      <formula>0</formula>
    </cfRule>
    <cfRule type="cellIs" dxfId="1498" priority="1500" stopIfTrue="1" operator="greaterThan">
      <formula>0.0000001</formula>
    </cfRule>
  </conditionalFormatting>
  <conditionalFormatting sqref="BM41:BQ41">
    <cfRule type="cellIs" dxfId="1497" priority="1497" stopIfTrue="1" operator="equal">
      <formula>0</formula>
    </cfRule>
    <cfRule type="cellIs" dxfId="1496" priority="1498" stopIfTrue="1" operator="greaterThan">
      <formula>0.0000001</formula>
    </cfRule>
  </conditionalFormatting>
  <conditionalFormatting sqref="BM41:BQ41">
    <cfRule type="cellIs" dxfId="1495" priority="1495" stopIfTrue="1" operator="equal">
      <formula>0</formula>
    </cfRule>
    <cfRule type="cellIs" dxfId="1494" priority="1496" stopIfTrue="1" operator="greaterThan">
      <formula>0.0000001</formula>
    </cfRule>
  </conditionalFormatting>
  <conditionalFormatting sqref="BM41:BQ41">
    <cfRule type="cellIs" dxfId="1493" priority="1493" stopIfTrue="1" operator="equal">
      <formula>0</formula>
    </cfRule>
    <cfRule type="cellIs" dxfId="1492" priority="1494" stopIfTrue="1" operator="greaterThan">
      <formula>0.0000001</formula>
    </cfRule>
  </conditionalFormatting>
  <conditionalFormatting sqref="BM41:BQ41">
    <cfRule type="cellIs" dxfId="1491" priority="1491" stopIfTrue="1" operator="equal">
      <formula>0</formula>
    </cfRule>
    <cfRule type="cellIs" dxfId="1490" priority="1492" stopIfTrue="1" operator="greaterThan">
      <formula>0.0000001</formula>
    </cfRule>
  </conditionalFormatting>
  <conditionalFormatting sqref="BM41:BQ41">
    <cfRule type="cellIs" dxfId="1489" priority="1489" stopIfTrue="1" operator="equal">
      <formula>0</formula>
    </cfRule>
    <cfRule type="cellIs" dxfId="1488" priority="1490" stopIfTrue="1" operator="greaterThan">
      <formula>0.0000001</formula>
    </cfRule>
  </conditionalFormatting>
  <conditionalFormatting sqref="BM41:BQ41">
    <cfRule type="cellIs" dxfId="1487" priority="1487" stopIfTrue="1" operator="equal">
      <formula>0</formula>
    </cfRule>
    <cfRule type="cellIs" dxfId="1486" priority="1488" stopIfTrue="1" operator="greaterThan">
      <formula>0.0000001</formula>
    </cfRule>
  </conditionalFormatting>
  <conditionalFormatting sqref="BM41:BQ41">
    <cfRule type="cellIs" dxfId="1485" priority="1485" stopIfTrue="1" operator="equal">
      <formula>0</formula>
    </cfRule>
    <cfRule type="cellIs" dxfId="1484" priority="1486" stopIfTrue="1" operator="greaterThan">
      <formula>0.0000001</formula>
    </cfRule>
  </conditionalFormatting>
  <conditionalFormatting sqref="BM43:BQ43">
    <cfRule type="cellIs" dxfId="1483" priority="1483" stopIfTrue="1" operator="equal">
      <formula>0</formula>
    </cfRule>
    <cfRule type="cellIs" dxfId="1482" priority="1484" stopIfTrue="1" operator="greaterThan">
      <formula>0.0000001</formula>
    </cfRule>
  </conditionalFormatting>
  <conditionalFormatting sqref="BM43:BQ43">
    <cfRule type="cellIs" dxfId="1481" priority="1481" stopIfTrue="1" operator="equal">
      <formula>0</formula>
    </cfRule>
    <cfRule type="cellIs" dxfId="1480" priority="1482" stopIfTrue="1" operator="greaterThan">
      <formula>0.0000001</formula>
    </cfRule>
  </conditionalFormatting>
  <conditionalFormatting sqref="BM43:BQ43">
    <cfRule type="cellIs" dxfId="1479" priority="1479" stopIfTrue="1" operator="equal">
      <formula>0</formula>
    </cfRule>
    <cfRule type="cellIs" dxfId="1478" priority="1480" stopIfTrue="1" operator="greaterThan">
      <formula>0.0000001</formula>
    </cfRule>
  </conditionalFormatting>
  <conditionalFormatting sqref="BM43:BQ43">
    <cfRule type="cellIs" dxfId="1477" priority="1477" stopIfTrue="1" operator="equal">
      <formula>0</formula>
    </cfRule>
    <cfRule type="cellIs" dxfId="1476" priority="1478" stopIfTrue="1" operator="greaterThan">
      <formula>0.0000001</formula>
    </cfRule>
  </conditionalFormatting>
  <conditionalFormatting sqref="BM43:BQ43">
    <cfRule type="cellIs" dxfId="1475" priority="1475" stopIfTrue="1" operator="equal">
      <formula>0</formula>
    </cfRule>
    <cfRule type="cellIs" dxfId="1474" priority="1476" stopIfTrue="1" operator="greaterThan">
      <formula>0.0000001</formula>
    </cfRule>
  </conditionalFormatting>
  <conditionalFormatting sqref="BM43:BQ43">
    <cfRule type="cellIs" dxfId="1473" priority="1473" stopIfTrue="1" operator="equal">
      <formula>0</formula>
    </cfRule>
    <cfRule type="cellIs" dxfId="1472" priority="1474" stopIfTrue="1" operator="greaterThan">
      <formula>0.0000001</formula>
    </cfRule>
  </conditionalFormatting>
  <conditionalFormatting sqref="BM43:BQ43">
    <cfRule type="cellIs" dxfId="1471" priority="1471" stopIfTrue="1" operator="equal">
      <formula>0</formula>
    </cfRule>
    <cfRule type="cellIs" dxfId="1470" priority="1472" stopIfTrue="1" operator="greaterThan">
      <formula>0.0000001</formula>
    </cfRule>
  </conditionalFormatting>
  <conditionalFormatting sqref="BM45:BQ45">
    <cfRule type="cellIs" dxfId="1469" priority="1469" stopIfTrue="1" operator="equal">
      <formula>0</formula>
    </cfRule>
    <cfRule type="cellIs" dxfId="1468" priority="1470" stopIfTrue="1" operator="greaterThan">
      <formula>0.0000001</formula>
    </cfRule>
  </conditionalFormatting>
  <conditionalFormatting sqref="BM45:BQ45">
    <cfRule type="cellIs" dxfId="1467" priority="1467" stopIfTrue="1" operator="equal">
      <formula>0</formula>
    </cfRule>
    <cfRule type="cellIs" dxfId="1466" priority="1468" stopIfTrue="1" operator="greaterThan">
      <formula>0.0000001</formula>
    </cfRule>
  </conditionalFormatting>
  <conditionalFormatting sqref="BM45:BQ45">
    <cfRule type="cellIs" dxfId="1465" priority="1465" stopIfTrue="1" operator="equal">
      <formula>0</formula>
    </cfRule>
    <cfRule type="cellIs" dxfId="1464" priority="1466" stopIfTrue="1" operator="greaterThan">
      <formula>0.0000001</formula>
    </cfRule>
  </conditionalFormatting>
  <conditionalFormatting sqref="BM45:BQ45">
    <cfRule type="cellIs" dxfId="1463" priority="1463" stopIfTrue="1" operator="equal">
      <formula>0</formula>
    </cfRule>
    <cfRule type="cellIs" dxfId="1462" priority="1464" stopIfTrue="1" operator="greaterThan">
      <formula>0.0000001</formula>
    </cfRule>
  </conditionalFormatting>
  <conditionalFormatting sqref="BM45:BQ45">
    <cfRule type="cellIs" dxfId="1461" priority="1461" stopIfTrue="1" operator="equal">
      <formula>0</formula>
    </cfRule>
    <cfRule type="cellIs" dxfId="1460" priority="1462" stopIfTrue="1" operator="greaterThan">
      <formula>0.0000001</formula>
    </cfRule>
  </conditionalFormatting>
  <conditionalFormatting sqref="BM45:BQ45">
    <cfRule type="cellIs" dxfId="1459" priority="1459" stopIfTrue="1" operator="equal">
      <formula>0</formula>
    </cfRule>
    <cfRule type="cellIs" dxfId="1458" priority="1460" stopIfTrue="1" operator="greaterThan">
      <formula>0.0000001</formula>
    </cfRule>
  </conditionalFormatting>
  <conditionalFormatting sqref="BM45:BQ45">
    <cfRule type="cellIs" dxfId="1457" priority="1457" stopIfTrue="1" operator="equal">
      <formula>0</formula>
    </cfRule>
    <cfRule type="cellIs" dxfId="1456" priority="1458" stopIfTrue="1" operator="greaterThan">
      <formula>0.0000001</formula>
    </cfRule>
  </conditionalFormatting>
  <conditionalFormatting sqref="BM33:BQ33">
    <cfRule type="cellIs" dxfId="1455" priority="1455" stopIfTrue="1" operator="equal">
      <formula>0</formula>
    </cfRule>
    <cfRule type="cellIs" dxfId="1454" priority="1456" stopIfTrue="1" operator="greaterThan">
      <formula>0.0000001</formula>
    </cfRule>
  </conditionalFormatting>
  <conditionalFormatting sqref="BM33:BQ33">
    <cfRule type="cellIs" dxfId="1453" priority="1453" stopIfTrue="1" operator="equal">
      <formula>0</formula>
    </cfRule>
    <cfRule type="cellIs" dxfId="1452" priority="1454" stopIfTrue="1" operator="greaterThan">
      <formula>0.0000001</formula>
    </cfRule>
  </conditionalFormatting>
  <conditionalFormatting sqref="BM33:BQ33">
    <cfRule type="cellIs" dxfId="1451" priority="1451" stopIfTrue="1" operator="equal">
      <formula>0</formula>
    </cfRule>
    <cfRule type="cellIs" dxfId="1450" priority="1452" stopIfTrue="1" operator="greaterThan">
      <formula>0.0000001</formula>
    </cfRule>
  </conditionalFormatting>
  <conditionalFormatting sqref="BM33:BQ33">
    <cfRule type="cellIs" dxfId="1449" priority="1449" stopIfTrue="1" operator="equal">
      <formula>0</formula>
    </cfRule>
    <cfRule type="cellIs" dxfId="1448" priority="1450" stopIfTrue="1" operator="greaterThan">
      <formula>0.0000001</formula>
    </cfRule>
  </conditionalFormatting>
  <conditionalFormatting sqref="BM33:BQ33">
    <cfRule type="cellIs" dxfId="1447" priority="1447" stopIfTrue="1" operator="equal">
      <formula>0</formula>
    </cfRule>
    <cfRule type="cellIs" dxfId="1446" priority="1448" stopIfTrue="1" operator="greaterThan">
      <formula>0.0000001</formula>
    </cfRule>
  </conditionalFormatting>
  <conditionalFormatting sqref="BM33:BQ33">
    <cfRule type="cellIs" dxfId="1445" priority="1445" stopIfTrue="1" operator="equal">
      <formula>0</formula>
    </cfRule>
    <cfRule type="cellIs" dxfId="1444" priority="1446" stopIfTrue="1" operator="greaterThan">
      <formula>0.0000001</formula>
    </cfRule>
  </conditionalFormatting>
  <conditionalFormatting sqref="BM33:BQ33">
    <cfRule type="cellIs" dxfId="1443" priority="1443" stopIfTrue="1" operator="equal">
      <formula>0</formula>
    </cfRule>
    <cfRule type="cellIs" dxfId="1442" priority="1444" stopIfTrue="1" operator="greaterThan">
      <formula>0.0000001</formula>
    </cfRule>
  </conditionalFormatting>
  <conditionalFormatting sqref="BM33:BQ33">
    <cfRule type="cellIs" dxfId="1441" priority="1441" stopIfTrue="1" operator="equal">
      <formula>0</formula>
    </cfRule>
    <cfRule type="cellIs" dxfId="1440" priority="1442" stopIfTrue="1" operator="greaterThan">
      <formula>0.0000001</formula>
    </cfRule>
  </conditionalFormatting>
  <conditionalFormatting sqref="BM33:BQ33">
    <cfRule type="cellIs" dxfId="1439" priority="1439" stopIfTrue="1" operator="equal">
      <formula>0</formula>
    </cfRule>
    <cfRule type="cellIs" dxfId="1438" priority="1440" stopIfTrue="1" operator="greaterThan">
      <formula>0.0000001</formula>
    </cfRule>
  </conditionalFormatting>
  <conditionalFormatting sqref="BM33:BQ33">
    <cfRule type="cellIs" dxfId="1437" priority="1437" stopIfTrue="1" operator="equal">
      <formula>0</formula>
    </cfRule>
    <cfRule type="cellIs" dxfId="1436" priority="1438" stopIfTrue="1" operator="greaterThan">
      <formula>0.0000001</formula>
    </cfRule>
  </conditionalFormatting>
  <conditionalFormatting sqref="BM33:BQ33">
    <cfRule type="cellIs" dxfId="1435" priority="1435" stopIfTrue="1" operator="equal">
      <formula>0</formula>
    </cfRule>
    <cfRule type="cellIs" dxfId="1434" priority="1436" stopIfTrue="1" operator="greaterThan">
      <formula>0.0000001</formula>
    </cfRule>
  </conditionalFormatting>
  <conditionalFormatting sqref="BM33:BQ33">
    <cfRule type="cellIs" dxfId="1433" priority="1433" stopIfTrue="1" operator="equal">
      <formula>0</formula>
    </cfRule>
    <cfRule type="cellIs" dxfId="1432" priority="1434" stopIfTrue="1" operator="greaterThan">
      <formula>0.0000001</formula>
    </cfRule>
  </conditionalFormatting>
  <conditionalFormatting sqref="BM33:BQ33">
    <cfRule type="cellIs" dxfId="1431" priority="1431" stopIfTrue="1" operator="equal">
      <formula>0</formula>
    </cfRule>
    <cfRule type="cellIs" dxfId="1430" priority="1432" stopIfTrue="1" operator="greaterThan">
      <formula>0.0000001</formula>
    </cfRule>
  </conditionalFormatting>
  <conditionalFormatting sqref="BM33:BQ33">
    <cfRule type="cellIs" dxfId="1429" priority="1429" stopIfTrue="1" operator="equal">
      <formula>0</formula>
    </cfRule>
    <cfRule type="cellIs" dxfId="1428" priority="1430" stopIfTrue="1" operator="greaterThan">
      <formula>0.0000001</formula>
    </cfRule>
  </conditionalFormatting>
  <conditionalFormatting sqref="BM35:BQ35">
    <cfRule type="cellIs" dxfId="1427" priority="1427" stopIfTrue="1" operator="equal">
      <formula>0</formula>
    </cfRule>
    <cfRule type="cellIs" dxfId="1426" priority="1428" stopIfTrue="1" operator="greaterThan">
      <formula>0.0000001</formula>
    </cfRule>
  </conditionalFormatting>
  <conditionalFormatting sqref="BM35:BQ35">
    <cfRule type="cellIs" dxfId="1425" priority="1425" stopIfTrue="1" operator="equal">
      <formula>0</formula>
    </cfRule>
    <cfRule type="cellIs" dxfId="1424" priority="1426" stopIfTrue="1" operator="greaterThan">
      <formula>0.0000001</formula>
    </cfRule>
  </conditionalFormatting>
  <conditionalFormatting sqref="BM35:BQ35">
    <cfRule type="cellIs" dxfId="1423" priority="1423" stopIfTrue="1" operator="equal">
      <formula>0</formula>
    </cfRule>
    <cfRule type="cellIs" dxfId="1422" priority="1424" stopIfTrue="1" operator="greaterThan">
      <formula>0.0000001</formula>
    </cfRule>
  </conditionalFormatting>
  <conditionalFormatting sqref="BM35:BQ35">
    <cfRule type="cellIs" dxfId="1421" priority="1421" stopIfTrue="1" operator="equal">
      <formula>0</formula>
    </cfRule>
    <cfRule type="cellIs" dxfId="1420" priority="1422" stopIfTrue="1" operator="greaterThan">
      <formula>0.0000001</formula>
    </cfRule>
  </conditionalFormatting>
  <conditionalFormatting sqref="BM35:BQ35">
    <cfRule type="cellIs" dxfId="1419" priority="1419" stopIfTrue="1" operator="equal">
      <formula>0</formula>
    </cfRule>
    <cfRule type="cellIs" dxfId="1418" priority="1420" stopIfTrue="1" operator="greaterThan">
      <formula>0.0000001</formula>
    </cfRule>
  </conditionalFormatting>
  <conditionalFormatting sqref="BM35:BQ35">
    <cfRule type="cellIs" dxfId="1417" priority="1417" stopIfTrue="1" operator="equal">
      <formula>0</formula>
    </cfRule>
    <cfRule type="cellIs" dxfId="1416" priority="1418" stopIfTrue="1" operator="greaterThan">
      <formula>0.0000001</formula>
    </cfRule>
  </conditionalFormatting>
  <conditionalFormatting sqref="BM35:BQ35">
    <cfRule type="cellIs" dxfId="1415" priority="1415" stopIfTrue="1" operator="equal">
      <formula>0</formula>
    </cfRule>
    <cfRule type="cellIs" dxfId="1414" priority="1416" stopIfTrue="1" operator="greaterThan">
      <formula>0.0000001</formula>
    </cfRule>
  </conditionalFormatting>
  <conditionalFormatting sqref="BM35:BQ35">
    <cfRule type="cellIs" dxfId="1413" priority="1413" stopIfTrue="1" operator="equal">
      <formula>0</formula>
    </cfRule>
    <cfRule type="cellIs" dxfId="1412" priority="1414" stopIfTrue="1" operator="greaterThan">
      <formula>0.0000001</formula>
    </cfRule>
  </conditionalFormatting>
  <conditionalFormatting sqref="BM35:BQ35">
    <cfRule type="cellIs" dxfId="1411" priority="1411" stopIfTrue="1" operator="equal">
      <formula>0</formula>
    </cfRule>
    <cfRule type="cellIs" dxfId="1410" priority="1412" stopIfTrue="1" operator="greaterThan">
      <formula>0.0000001</formula>
    </cfRule>
  </conditionalFormatting>
  <conditionalFormatting sqref="BM35:BQ35">
    <cfRule type="cellIs" dxfId="1409" priority="1409" stopIfTrue="1" operator="equal">
      <formula>0</formula>
    </cfRule>
    <cfRule type="cellIs" dxfId="1408" priority="1410" stopIfTrue="1" operator="greaterThan">
      <formula>0.0000001</formula>
    </cfRule>
  </conditionalFormatting>
  <conditionalFormatting sqref="BM35:BQ35">
    <cfRule type="cellIs" dxfId="1407" priority="1407" stopIfTrue="1" operator="equal">
      <formula>0</formula>
    </cfRule>
    <cfRule type="cellIs" dxfId="1406" priority="1408" stopIfTrue="1" operator="greaterThan">
      <formula>0.0000001</formula>
    </cfRule>
  </conditionalFormatting>
  <conditionalFormatting sqref="BM35:BQ35">
    <cfRule type="cellIs" dxfId="1405" priority="1405" stopIfTrue="1" operator="equal">
      <formula>0</formula>
    </cfRule>
    <cfRule type="cellIs" dxfId="1404" priority="1406" stopIfTrue="1" operator="greaterThan">
      <formula>0.0000001</formula>
    </cfRule>
  </conditionalFormatting>
  <conditionalFormatting sqref="BM35:BQ35">
    <cfRule type="cellIs" dxfId="1403" priority="1403" stopIfTrue="1" operator="equal">
      <formula>0</formula>
    </cfRule>
    <cfRule type="cellIs" dxfId="1402" priority="1404" stopIfTrue="1" operator="greaterThan">
      <formula>0.0000001</formula>
    </cfRule>
  </conditionalFormatting>
  <conditionalFormatting sqref="BM35:BQ35">
    <cfRule type="cellIs" dxfId="1401" priority="1401" stopIfTrue="1" operator="equal">
      <formula>0</formula>
    </cfRule>
    <cfRule type="cellIs" dxfId="1400" priority="1402" stopIfTrue="1" operator="greaterThan">
      <formula>0.0000001</formula>
    </cfRule>
  </conditionalFormatting>
  <conditionalFormatting sqref="BR31:BV31">
    <cfRule type="cellIs" dxfId="1399" priority="1399" stopIfTrue="1" operator="equal">
      <formula>0</formula>
    </cfRule>
    <cfRule type="cellIs" dxfId="1398" priority="1400" stopIfTrue="1" operator="greaterThan">
      <formula>0.0000001</formula>
    </cfRule>
  </conditionalFormatting>
  <conditionalFormatting sqref="BR31:BV31">
    <cfRule type="cellIs" dxfId="1397" priority="1397" stopIfTrue="1" operator="equal">
      <formula>0</formula>
    </cfRule>
    <cfRule type="cellIs" dxfId="1396" priority="1398" stopIfTrue="1" operator="greaterThan">
      <formula>0.0000001</formula>
    </cfRule>
  </conditionalFormatting>
  <conditionalFormatting sqref="BR31:BV31">
    <cfRule type="cellIs" dxfId="1395" priority="1395" stopIfTrue="1" operator="equal">
      <formula>0</formula>
    </cfRule>
    <cfRule type="cellIs" dxfId="1394" priority="1396" stopIfTrue="1" operator="greaterThan">
      <formula>0.0000001</formula>
    </cfRule>
  </conditionalFormatting>
  <conditionalFormatting sqref="BR31:BV31">
    <cfRule type="cellIs" dxfId="1393" priority="1393" stopIfTrue="1" operator="equal">
      <formula>0</formula>
    </cfRule>
    <cfRule type="cellIs" dxfId="1392" priority="1394" stopIfTrue="1" operator="greaterThan">
      <formula>0.0000001</formula>
    </cfRule>
  </conditionalFormatting>
  <conditionalFormatting sqref="BR31:BV31">
    <cfRule type="cellIs" dxfId="1391" priority="1391" stopIfTrue="1" operator="equal">
      <formula>0</formula>
    </cfRule>
    <cfRule type="cellIs" dxfId="1390" priority="1392" stopIfTrue="1" operator="greaterThan">
      <formula>0.0000001</formula>
    </cfRule>
  </conditionalFormatting>
  <conditionalFormatting sqref="BR31:BV31">
    <cfRule type="cellIs" dxfId="1389" priority="1389" stopIfTrue="1" operator="equal">
      <formula>0</formula>
    </cfRule>
    <cfRule type="cellIs" dxfId="1388" priority="1390" stopIfTrue="1" operator="greaterThan">
      <formula>0.0000001</formula>
    </cfRule>
  </conditionalFormatting>
  <conditionalFormatting sqref="BR31:BV31">
    <cfRule type="cellIs" dxfId="1387" priority="1387" stopIfTrue="1" operator="equal">
      <formula>0</formula>
    </cfRule>
    <cfRule type="cellIs" dxfId="1386" priority="1388" stopIfTrue="1" operator="greaterThan">
      <formula>0.0000001</formula>
    </cfRule>
  </conditionalFormatting>
  <conditionalFormatting sqref="BR17:BV17">
    <cfRule type="cellIs" dxfId="1385" priority="1385" stopIfTrue="1" operator="equal">
      <formula>0</formula>
    </cfRule>
    <cfRule type="cellIs" dxfId="1384" priority="1386" stopIfTrue="1" operator="greaterThan">
      <formula>0.0000001</formula>
    </cfRule>
  </conditionalFormatting>
  <conditionalFormatting sqref="BR17:BV17">
    <cfRule type="cellIs" dxfId="1383" priority="1383" stopIfTrue="1" operator="equal">
      <formula>0</formula>
    </cfRule>
    <cfRule type="cellIs" dxfId="1382" priority="1384" stopIfTrue="1" operator="greaterThan">
      <formula>0.0000001</formula>
    </cfRule>
  </conditionalFormatting>
  <conditionalFormatting sqref="BR17:BV17">
    <cfRule type="cellIs" dxfId="1381" priority="1381" stopIfTrue="1" operator="equal">
      <formula>0</formula>
    </cfRule>
    <cfRule type="cellIs" dxfId="1380" priority="1382" stopIfTrue="1" operator="greaterThan">
      <formula>0.0000001</formula>
    </cfRule>
  </conditionalFormatting>
  <conditionalFormatting sqref="BR17:BV17">
    <cfRule type="cellIs" dxfId="1379" priority="1379" stopIfTrue="1" operator="equal">
      <formula>0</formula>
    </cfRule>
    <cfRule type="cellIs" dxfId="1378" priority="1380" stopIfTrue="1" operator="greaterThan">
      <formula>0.0000001</formula>
    </cfRule>
  </conditionalFormatting>
  <conditionalFormatting sqref="BR17:BV17">
    <cfRule type="cellIs" dxfId="1377" priority="1377" stopIfTrue="1" operator="equal">
      <formula>0</formula>
    </cfRule>
    <cfRule type="cellIs" dxfId="1376" priority="1378" stopIfTrue="1" operator="greaterThan">
      <formula>0.0000001</formula>
    </cfRule>
  </conditionalFormatting>
  <conditionalFormatting sqref="BR17:BV17">
    <cfRule type="cellIs" dxfId="1375" priority="1375" stopIfTrue="1" operator="equal">
      <formula>0</formula>
    </cfRule>
    <cfRule type="cellIs" dxfId="1374" priority="1376" stopIfTrue="1" operator="greaterThan">
      <formula>0.0000001</formula>
    </cfRule>
  </conditionalFormatting>
  <conditionalFormatting sqref="BR17:BV17">
    <cfRule type="cellIs" dxfId="1373" priority="1373" stopIfTrue="1" operator="equal">
      <formula>0</formula>
    </cfRule>
    <cfRule type="cellIs" dxfId="1372" priority="1374" stopIfTrue="1" operator="greaterThan">
      <formula>0.0000001</formula>
    </cfRule>
  </conditionalFormatting>
  <conditionalFormatting sqref="BR19:BV19">
    <cfRule type="cellIs" dxfId="1371" priority="1371" stopIfTrue="1" operator="equal">
      <formula>0</formula>
    </cfRule>
    <cfRule type="cellIs" dxfId="1370" priority="1372" stopIfTrue="1" operator="greaterThan">
      <formula>0.0000001</formula>
    </cfRule>
  </conditionalFormatting>
  <conditionalFormatting sqref="BR19:BV19">
    <cfRule type="cellIs" dxfId="1369" priority="1369" stopIfTrue="1" operator="equal">
      <formula>0</formula>
    </cfRule>
    <cfRule type="cellIs" dxfId="1368" priority="1370" stopIfTrue="1" operator="greaterThan">
      <formula>0.0000001</formula>
    </cfRule>
  </conditionalFormatting>
  <conditionalFormatting sqref="BR19:BV19">
    <cfRule type="cellIs" dxfId="1367" priority="1367" stopIfTrue="1" operator="equal">
      <formula>0</formula>
    </cfRule>
    <cfRule type="cellIs" dxfId="1366" priority="1368" stopIfTrue="1" operator="greaterThan">
      <formula>0.0000001</formula>
    </cfRule>
  </conditionalFormatting>
  <conditionalFormatting sqref="BR19:BV19">
    <cfRule type="cellIs" dxfId="1365" priority="1365" stopIfTrue="1" operator="equal">
      <formula>0</formula>
    </cfRule>
    <cfRule type="cellIs" dxfId="1364" priority="1366" stopIfTrue="1" operator="greaterThan">
      <formula>0.0000001</formula>
    </cfRule>
  </conditionalFormatting>
  <conditionalFormatting sqref="BR19:BV19">
    <cfRule type="cellIs" dxfId="1363" priority="1363" stopIfTrue="1" operator="equal">
      <formula>0</formula>
    </cfRule>
    <cfRule type="cellIs" dxfId="1362" priority="1364" stopIfTrue="1" operator="greaterThan">
      <formula>0.0000001</formula>
    </cfRule>
  </conditionalFormatting>
  <conditionalFormatting sqref="BR19:BV19">
    <cfRule type="cellIs" dxfId="1361" priority="1361" stopIfTrue="1" operator="equal">
      <formula>0</formula>
    </cfRule>
    <cfRule type="cellIs" dxfId="1360" priority="1362" stopIfTrue="1" operator="greaterThan">
      <formula>0.0000001</formula>
    </cfRule>
  </conditionalFormatting>
  <conditionalFormatting sqref="BR19:BV19">
    <cfRule type="cellIs" dxfId="1359" priority="1359" stopIfTrue="1" operator="equal">
      <formula>0</formula>
    </cfRule>
    <cfRule type="cellIs" dxfId="1358" priority="1360" stopIfTrue="1" operator="greaterThan">
      <formula>0.0000001</formula>
    </cfRule>
  </conditionalFormatting>
  <conditionalFormatting sqref="BR21:BV21">
    <cfRule type="cellIs" dxfId="1357" priority="1357" stopIfTrue="1" operator="equal">
      <formula>0</formula>
    </cfRule>
    <cfRule type="cellIs" dxfId="1356" priority="1358" stopIfTrue="1" operator="greaterThan">
      <formula>0.0000001</formula>
    </cfRule>
  </conditionalFormatting>
  <conditionalFormatting sqref="BR21:BV21">
    <cfRule type="cellIs" dxfId="1355" priority="1355" stopIfTrue="1" operator="equal">
      <formula>0</formula>
    </cfRule>
    <cfRule type="cellIs" dxfId="1354" priority="1356" stopIfTrue="1" operator="greaterThan">
      <formula>0.0000001</formula>
    </cfRule>
  </conditionalFormatting>
  <conditionalFormatting sqref="BR21:BV21">
    <cfRule type="cellIs" dxfId="1353" priority="1353" stopIfTrue="1" operator="equal">
      <formula>0</formula>
    </cfRule>
    <cfRule type="cellIs" dxfId="1352" priority="1354" stopIfTrue="1" operator="greaterThan">
      <formula>0.0000001</formula>
    </cfRule>
  </conditionalFormatting>
  <conditionalFormatting sqref="BR21:BV21">
    <cfRule type="cellIs" dxfId="1351" priority="1351" stopIfTrue="1" operator="equal">
      <formula>0</formula>
    </cfRule>
    <cfRule type="cellIs" dxfId="1350" priority="1352" stopIfTrue="1" operator="greaterThan">
      <formula>0.0000001</formula>
    </cfRule>
  </conditionalFormatting>
  <conditionalFormatting sqref="BR21:BV21">
    <cfRule type="cellIs" dxfId="1349" priority="1349" stopIfTrue="1" operator="equal">
      <formula>0</formula>
    </cfRule>
    <cfRule type="cellIs" dxfId="1348" priority="1350" stopIfTrue="1" operator="greaterThan">
      <formula>0.0000001</formula>
    </cfRule>
  </conditionalFormatting>
  <conditionalFormatting sqref="BR21:BV21">
    <cfRule type="cellIs" dxfId="1347" priority="1347" stopIfTrue="1" operator="equal">
      <formula>0</formula>
    </cfRule>
    <cfRule type="cellIs" dxfId="1346" priority="1348" stopIfTrue="1" operator="greaterThan">
      <formula>0.0000001</formula>
    </cfRule>
  </conditionalFormatting>
  <conditionalFormatting sqref="BR21:BV21">
    <cfRule type="cellIs" dxfId="1345" priority="1345" stopIfTrue="1" operator="equal">
      <formula>0</formula>
    </cfRule>
    <cfRule type="cellIs" dxfId="1344" priority="1346" stopIfTrue="1" operator="greaterThan">
      <formula>0.0000001</formula>
    </cfRule>
  </conditionalFormatting>
  <conditionalFormatting sqref="BR23:BV23">
    <cfRule type="cellIs" dxfId="1343" priority="1343" stopIfTrue="1" operator="equal">
      <formula>0</formula>
    </cfRule>
    <cfRule type="cellIs" dxfId="1342" priority="1344" stopIfTrue="1" operator="greaterThan">
      <formula>0.0000001</formula>
    </cfRule>
  </conditionalFormatting>
  <conditionalFormatting sqref="BR23:BV23">
    <cfRule type="cellIs" dxfId="1341" priority="1341" stopIfTrue="1" operator="equal">
      <formula>0</formula>
    </cfRule>
    <cfRule type="cellIs" dxfId="1340" priority="1342" stopIfTrue="1" operator="greaterThan">
      <formula>0.0000001</formula>
    </cfRule>
  </conditionalFormatting>
  <conditionalFormatting sqref="BR23:BV23">
    <cfRule type="cellIs" dxfId="1339" priority="1339" stopIfTrue="1" operator="equal">
      <formula>0</formula>
    </cfRule>
    <cfRule type="cellIs" dxfId="1338" priority="1340" stopIfTrue="1" operator="greaterThan">
      <formula>0.0000001</formula>
    </cfRule>
  </conditionalFormatting>
  <conditionalFormatting sqref="BR23:BV23">
    <cfRule type="cellIs" dxfId="1337" priority="1337" stopIfTrue="1" operator="equal">
      <formula>0</formula>
    </cfRule>
    <cfRule type="cellIs" dxfId="1336" priority="1338" stopIfTrue="1" operator="greaterThan">
      <formula>0.0000001</formula>
    </cfRule>
  </conditionalFormatting>
  <conditionalFormatting sqref="BR23:BV23">
    <cfRule type="cellIs" dxfId="1335" priority="1335" stopIfTrue="1" operator="equal">
      <formula>0</formula>
    </cfRule>
    <cfRule type="cellIs" dxfId="1334" priority="1336" stopIfTrue="1" operator="greaterThan">
      <formula>0.0000001</formula>
    </cfRule>
  </conditionalFormatting>
  <conditionalFormatting sqref="BR23:BV23">
    <cfRule type="cellIs" dxfId="1333" priority="1333" stopIfTrue="1" operator="equal">
      <formula>0</formula>
    </cfRule>
    <cfRule type="cellIs" dxfId="1332" priority="1334" stopIfTrue="1" operator="greaterThan">
      <formula>0.0000001</formula>
    </cfRule>
  </conditionalFormatting>
  <conditionalFormatting sqref="BR23:BV23">
    <cfRule type="cellIs" dxfId="1331" priority="1331" stopIfTrue="1" operator="equal">
      <formula>0</formula>
    </cfRule>
    <cfRule type="cellIs" dxfId="1330" priority="1332" stopIfTrue="1" operator="greaterThan">
      <formula>0.0000001</formula>
    </cfRule>
  </conditionalFormatting>
  <conditionalFormatting sqref="BR25:BV25">
    <cfRule type="cellIs" dxfId="1329" priority="1329" stopIfTrue="1" operator="equal">
      <formula>0</formula>
    </cfRule>
    <cfRule type="cellIs" dxfId="1328" priority="1330" stopIfTrue="1" operator="greaterThan">
      <formula>0.0000001</formula>
    </cfRule>
  </conditionalFormatting>
  <conditionalFormatting sqref="BR25:BV25">
    <cfRule type="cellIs" dxfId="1327" priority="1327" stopIfTrue="1" operator="equal">
      <formula>0</formula>
    </cfRule>
    <cfRule type="cellIs" dxfId="1326" priority="1328" stopIfTrue="1" operator="greaterThan">
      <formula>0.0000001</formula>
    </cfRule>
  </conditionalFormatting>
  <conditionalFormatting sqref="BR25:BV25">
    <cfRule type="cellIs" dxfId="1325" priority="1325" stopIfTrue="1" operator="equal">
      <formula>0</formula>
    </cfRule>
    <cfRule type="cellIs" dxfId="1324" priority="1326" stopIfTrue="1" operator="greaterThan">
      <formula>0.0000001</formula>
    </cfRule>
  </conditionalFormatting>
  <conditionalFormatting sqref="BR25:BV25">
    <cfRule type="cellIs" dxfId="1323" priority="1323" stopIfTrue="1" operator="equal">
      <formula>0</formula>
    </cfRule>
    <cfRule type="cellIs" dxfId="1322" priority="1324" stopIfTrue="1" operator="greaterThan">
      <formula>0.0000001</formula>
    </cfRule>
  </conditionalFormatting>
  <conditionalFormatting sqref="BR25:BV25">
    <cfRule type="cellIs" dxfId="1321" priority="1321" stopIfTrue="1" operator="equal">
      <formula>0</formula>
    </cfRule>
    <cfRule type="cellIs" dxfId="1320" priority="1322" stopIfTrue="1" operator="greaterThan">
      <formula>0.0000001</formula>
    </cfRule>
  </conditionalFormatting>
  <conditionalFormatting sqref="BR25:BV25">
    <cfRule type="cellIs" dxfId="1319" priority="1319" stopIfTrue="1" operator="equal">
      <formula>0</formula>
    </cfRule>
    <cfRule type="cellIs" dxfId="1318" priority="1320" stopIfTrue="1" operator="greaterThan">
      <formula>0.0000001</formula>
    </cfRule>
  </conditionalFormatting>
  <conditionalFormatting sqref="BR25:BV25">
    <cfRule type="cellIs" dxfId="1317" priority="1317" stopIfTrue="1" operator="equal">
      <formula>0</formula>
    </cfRule>
    <cfRule type="cellIs" dxfId="1316" priority="1318" stopIfTrue="1" operator="greaterThan">
      <formula>0.0000001</formula>
    </cfRule>
  </conditionalFormatting>
  <conditionalFormatting sqref="BR27:BV27">
    <cfRule type="cellIs" dxfId="1315" priority="1315" stopIfTrue="1" operator="equal">
      <formula>0</formula>
    </cfRule>
    <cfRule type="cellIs" dxfId="1314" priority="1316" stopIfTrue="1" operator="greaterThan">
      <formula>0.0000001</formula>
    </cfRule>
  </conditionalFormatting>
  <conditionalFormatting sqref="BR27:BV27">
    <cfRule type="cellIs" dxfId="1313" priority="1313" stopIfTrue="1" operator="equal">
      <formula>0</formula>
    </cfRule>
    <cfRule type="cellIs" dxfId="1312" priority="1314" stopIfTrue="1" operator="greaterThan">
      <formula>0.0000001</formula>
    </cfRule>
  </conditionalFormatting>
  <conditionalFormatting sqref="BR27:BV27">
    <cfRule type="cellIs" dxfId="1311" priority="1311" stopIfTrue="1" operator="equal">
      <formula>0</formula>
    </cfRule>
    <cfRule type="cellIs" dxfId="1310" priority="1312" stopIfTrue="1" operator="greaterThan">
      <formula>0.0000001</formula>
    </cfRule>
  </conditionalFormatting>
  <conditionalFormatting sqref="BR27:BV27">
    <cfRule type="cellIs" dxfId="1309" priority="1309" stopIfTrue="1" operator="equal">
      <formula>0</formula>
    </cfRule>
    <cfRule type="cellIs" dxfId="1308" priority="1310" stopIfTrue="1" operator="greaterThan">
      <formula>0.0000001</formula>
    </cfRule>
  </conditionalFormatting>
  <conditionalFormatting sqref="BR27:BV27">
    <cfRule type="cellIs" dxfId="1307" priority="1307" stopIfTrue="1" operator="equal">
      <formula>0</formula>
    </cfRule>
    <cfRule type="cellIs" dxfId="1306" priority="1308" stopIfTrue="1" operator="greaterThan">
      <formula>0.0000001</formula>
    </cfRule>
  </conditionalFormatting>
  <conditionalFormatting sqref="BR27:BV27">
    <cfRule type="cellIs" dxfId="1305" priority="1305" stopIfTrue="1" operator="equal">
      <formula>0</formula>
    </cfRule>
    <cfRule type="cellIs" dxfId="1304" priority="1306" stopIfTrue="1" operator="greaterThan">
      <formula>0.0000001</formula>
    </cfRule>
  </conditionalFormatting>
  <conditionalFormatting sqref="BR27:BV27">
    <cfRule type="cellIs" dxfId="1303" priority="1303" stopIfTrue="1" operator="equal">
      <formula>0</formula>
    </cfRule>
    <cfRule type="cellIs" dxfId="1302" priority="1304" stopIfTrue="1" operator="greaterThan">
      <formula>0.0000001</formula>
    </cfRule>
  </conditionalFormatting>
  <conditionalFormatting sqref="BR29:BV29">
    <cfRule type="cellIs" dxfId="1301" priority="1301" stopIfTrue="1" operator="equal">
      <formula>0</formula>
    </cfRule>
    <cfRule type="cellIs" dxfId="1300" priority="1302" stopIfTrue="1" operator="greaterThan">
      <formula>0.0000001</formula>
    </cfRule>
  </conditionalFormatting>
  <conditionalFormatting sqref="BR29:BV29">
    <cfRule type="cellIs" dxfId="1299" priority="1299" stopIfTrue="1" operator="equal">
      <formula>0</formula>
    </cfRule>
    <cfRule type="cellIs" dxfId="1298" priority="1300" stopIfTrue="1" operator="greaterThan">
      <formula>0.0000001</formula>
    </cfRule>
  </conditionalFormatting>
  <conditionalFormatting sqref="BR29:BV29">
    <cfRule type="cellIs" dxfId="1297" priority="1297" stopIfTrue="1" operator="equal">
      <formula>0</formula>
    </cfRule>
    <cfRule type="cellIs" dxfId="1296" priority="1298" stopIfTrue="1" operator="greaterThan">
      <formula>0.0000001</formula>
    </cfRule>
  </conditionalFormatting>
  <conditionalFormatting sqref="BR29:BV29">
    <cfRule type="cellIs" dxfId="1295" priority="1295" stopIfTrue="1" operator="equal">
      <formula>0</formula>
    </cfRule>
    <cfRule type="cellIs" dxfId="1294" priority="1296" stopIfTrue="1" operator="greaterThan">
      <formula>0.0000001</formula>
    </cfRule>
  </conditionalFormatting>
  <conditionalFormatting sqref="BR29:BV29">
    <cfRule type="cellIs" dxfId="1293" priority="1293" stopIfTrue="1" operator="equal">
      <formula>0</formula>
    </cfRule>
    <cfRule type="cellIs" dxfId="1292" priority="1294" stopIfTrue="1" operator="greaterThan">
      <formula>0.0000001</formula>
    </cfRule>
  </conditionalFormatting>
  <conditionalFormatting sqref="BR29:BV29">
    <cfRule type="cellIs" dxfId="1291" priority="1291" stopIfTrue="1" operator="equal">
      <formula>0</formula>
    </cfRule>
    <cfRule type="cellIs" dxfId="1290" priority="1292" stopIfTrue="1" operator="greaterThan">
      <formula>0.0000001</formula>
    </cfRule>
  </conditionalFormatting>
  <conditionalFormatting sqref="BR29:BV29">
    <cfRule type="cellIs" dxfId="1289" priority="1289" stopIfTrue="1" operator="equal">
      <formula>0</formula>
    </cfRule>
    <cfRule type="cellIs" dxfId="1288" priority="1290" stopIfTrue="1" operator="greaterThan">
      <formula>0.0000001</formula>
    </cfRule>
  </conditionalFormatting>
  <conditionalFormatting sqref="BR31:BV31">
    <cfRule type="cellIs" dxfId="1287" priority="1287" stopIfTrue="1" operator="equal">
      <formula>0</formula>
    </cfRule>
    <cfRule type="cellIs" dxfId="1286" priority="1288" stopIfTrue="1" operator="greaterThan">
      <formula>0.0000001</formula>
    </cfRule>
  </conditionalFormatting>
  <conditionalFormatting sqref="BR31:BV31">
    <cfRule type="cellIs" dxfId="1285" priority="1285" stopIfTrue="1" operator="equal">
      <formula>0</formula>
    </cfRule>
    <cfRule type="cellIs" dxfId="1284" priority="1286" stopIfTrue="1" operator="greaterThan">
      <formula>0.0000001</formula>
    </cfRule>
  </conditionalFormatting>
  <conditionalFormatting sqref="BR31:BV31">
    <cfRule type="cellIs" dxfId="1283" priority="1283" stopIfTrue="1" operator="equal">
      <formula>0</formula>
    </cfRule>
    <cfRule type="cellIs" dxfId="1282" priority="1284" stopIfTrue="1" operator="greaterThan">
      <formula>0.0000001</formula>
    </cfRule>
  </conditionalFormatting>
  <conditionalFormatting sqref="BR31:BV31">
    <cfRule type="cellIs" dxfId="1281" priority="1281" stopIfTrue="1" operator="equal">
      <formula>0</formula>
    </cfRule>
    <cfRule type="cellIs" dxfId="1280" priority="1282" stopIfTrue="1" operator="greaterThan">
      <formula>0.0000001</formula>
    </cfRule>
  </conditionalFormatting>
  <conditionalFormatting sqref="BR31:BV31">
    <cfRule type="cellIs" dxfId="1279" priority="1279" stopIfTrue="1" operator="equal">
      <formula>0</formula>
    </cfRule>
    <cfRule type="cellIs" dxfId="1278" priority="1280" stopIfTrue="1" operator="greaterThan">
      <formula>0.0000001</formula>
    </cfRule>
  </conditionalFormatting>
  <conditionalFormatting sqref="BR31:BV31">
    <cfRule type="cellIs" dxfId="1277" priority="1277" stopIfTrue="1" operator="equal">
      <formula>0</formula>
    </cfRule>
    <cfRule type="cellIs" dxfId="1276" priority="1278" stopIfTrue="1" operator="greaterThan">
      <formula>0.0000001</formula>
    </cfRule>
  </conditionalFormatting>
  <conditionalFormatting sqref="BR31:BV31">
    <cfRule type="cellIs" dxfId="1275" priority="1275" stopIfTrue="1" operator="equal">
      <formula>0</formula>
    </cfRule>
    <cfRule type="cellIs" dxfId="1274" priority="1276" stopIfTrue="1" operator="greaterThan">
      <formula>0.0000001</formula>
    </cfRule>
  </conditionalFormatting>
  <conditionalFormatting sqref="BR33:BV33">
    <cfRule type="cellIs" dxfId="1273" priority="1273" stopIfTrue="1" operator="equal">
      <formula>0</formula>
    </cfRule>
    <cfRule type="cellIs" dxfId="1272" priority="1274" stopIfTrue="1" operator="greaterThan">
      <formula>0.0000001</formula>
    </cfRule>
  </conditionalFormatting>
  <conditionalFormatting sqref="BR33:BV33">
    <cfRule type="cellIs" dxfId="1271" priority="1271" stopIfTrue="1" operator="equal">
      <formula>0</formula>
    </cfRule>
    <cfRule type="cellIs" dxfId="1270" priority="1272" stopIfTrue="1" operator="greaterThan">
      <formula>0.0000001</formula>
    </cfRule>
  </conditionalFormatting>
  <conditionalFormatting sqref="BR33:BV33">
    <cfRule type="cellIs" dxfId="1269" priority="1269" stopIfTrue="1" operator="equal">
      <formula>0</formula>
    </cfRule>
    <cfRule type="cellIs" dxfId="1268" priority="1270" stopIfTrue="1" operator="greaterThan">
      <formula>0.0000001</formula>
    </cfRule>
  </conditionalFormatting>
  <conditionalFormatting sqref="BR33:BV33">
    <cfRule type="cellIs" dxfId="1267" priority="1267" stopIfTrue="1" operator="equal">
      <formula>0</formula>
    </cfRule>
    <cfRule type="cellIs" dxfId="1266" priority="1268" stopIfTrue="1" operator="greaterThan">
      <formula>0.0000001</formula>
    </cfRule>
  </conditionalFormatting>
  <conditionalFormatting sqref="BR33:BV33">
    <cfRule type="cellIs" dxfId="1265" priority="1265" stopIfTrue="1" operator="equal">
      <formula>0</formula>
    </cfRule>
    <cfRule type="cellIs" dxfId="1264" priority="1266" stopIfTrue="1" operator="greaterThan">
      <formula>0.0000001</formula>
    </cfRule>
  </conditionalFormatting>
  <conditionalFormatting sqref="BR33:BV33">
    <cfRule type="cellIs" dxfId="1263" priority="1263" stopIfTrue="1" operator="equal">
      <formula>0</formula>
    </cfRule>
    <cfRule type="cellIs" dxfId="1262" priority="1264" stopIfTrue="1" operator="greaterThan">
      <formula>0.0000001</formula>
    </cfRule>
  </conditionalFormatting>
  <conditionalFormatting sqref="BR33:BV33">
    <cfRule type="cellIs" dxfId="1261" priority="1261" stopIfTrue="1" operator="equal">
      <formula>0</formula>
    </cfRule>
    <cfRule type="cellIs" dxfId="1260" priority="1262" stopIfTrue="1" operator="greaterThan">
      <formula>0.0000001</formula>
    </cfRule>
  </conditionalFormatting>
  <conditionalFormatting sqref="BR35:BV35">
    <cfRule type="cellIs" dxfId="1259" priority="1259" stopIfTrue="1" operator="equal">
      <formula>0</formula>
    </cfRule>
    <cfRule type="cellIs" dxfId="1258" priority="1260" stopIfTrue="1" operator="greaterThan">
      <formula>0.0000001</formula>
    </cfRule>
  </conditionalFormatting>
  <conditionalFormatting sqref="BR35:BV35">
    <cfRule type="cellIs" dxfId="1257" priority="1257" stopIfTrue="1" operator="equal">
      <formula>0</formula>
    </cfRule>
    <cfRule type="cellIs" dxfId="1256" priority="1258" stopIfTrue="1" operator="greaterThan">
      <formula>0.0000001</formula>
    </cfRule>
  </conditionalFormatting>
  <conditionalFormatting sqref="BR35:BV35">
    <cfRule type="cellIs" dxfId="1255" priority="1255" stopIfTrue="1" operator="equal">
      <formula>0</formula>
    </cfRule>
    <cfRule type="cellIs" dxfId="1254" priority="1256" stopIfTrue="1" operator="greaterThan">
      <formula>0.0000001</formula>
    </cfRule>
  </conditionalFormatting>
  <conditionalFormatting sqref="BR35:BV35">
    <cfRule type="cellIs" dxfId="1253" priority="1253" stopIfTrue="1" operator="equal">
      <formula>0</formula>
    </cfRule>
    <cfRule type="cellIs" dxfId="1252" priority="1254" stopIfTrue="1" operator="greaterThan">
      <formula>0.0000001</formula>
    </cfRule>
  </conditionalFormatting>
  <conditionalFormatting sqref="BR35:BV35">
    <cfRule type="cellIs" dxfId="1251" priority="1251" stopIfTrue="1" operator="equal">
      <formula>0</formula>
    </cfRule>
    <cfRule type="cellIs" dxfId="1250" priority="1252" stopIfTrue="1" operator="greaterThan">
      <formula>0.0000001</formula>
    </cfRule>
  </conditionalFormatting>
  <conditionalFormatting sqref="BR35:BV35">
    <cfRule type="cellIs" dxfId="1249" priority="1249" stopIfTrue="1" operator="equal">
      <formula>0</formula>
    </cfRule>
    <cfRule type="cellIs" dxfId="1248" priority="1250" stopIfTrue="1" operator="greaterThan">
      <formula>0.0000001</formula>
    </cfRule>
  </conditionalFormatting>
  <conditionalFormatting sqref="BR35:BV35">
    <cfRule type="cellIs" dxfId="1247" priority="1247" stopIfTrue="1" operator="equal">
      <formula>0</formula>
    </cfRule>
    <cfRule type="cellIs" dxfId="1246" priority="1248" stopIfTrue="1" operator="greaterThan">
      <formula>0.0000001</formula>
    </cfRule>
  </conditionalFormatting>
  <conditionalFormatting sqref="BR37:BV37">
    <cfRule type="cellIs" dxfId="1245" priority="1245" stopIfTrue="1" operator="equal">
      <formula>0</formula>
    </cfRule>
    <cfRule type="cellIs" dxfId="1244" priority="1246" stopIfTrue="1" operator="greaterThan">
      <formula>0.0000001</formula>
    </cfRule>
  </conditionalFormatting>
  <conditionalFormatting sqref="BR37:BV37">
    <cfRule type="cellIs" dxfId="1243" priority="1243" stopIfTrue="1" operator="equal">
      <formula>0</formula>
    </cfRule>
    <cfRule type="cellIs" dxfId="1242" priority="1244" stopIfTrue="1" operator="greaterThan">
      <formula>0.0000001</formula>
    </cfRule>
  </conditionalFormatting>
  <conditionalFormatting sqref="BR37:BV37">
    <cfRule type="cellIs" dxfId="1241" priority="1241" stopIfTrue="1" operator="equal">
      <formula>0</formula>
    </cfRule>
    <cfRule type="cellIs" dxfId="1240" priority="1242" stopIfTrue="1" operator="greaterThan">
      <formula>0.0000001</formula>
    </cfRule>
  </conditionalFormatting>
  <conditionalFormatting sqref="BR37:BV37">
    <cfRule type="cellIs" dxfId="1239" priority="1239" stopIfTrue="1" operator="equal">
      <formula>0</formula>
    </cfRule>
    <cfRule type="cellIs" dxfId="1238" priority="1240" stopIfTrue="1" operator="greaterThan">
      <formula>0.0000001</formula>
    </cfRule>
  </conditionalFormatting>
  <conditionalFormatting sqref="BR37:BV37">
    <cfRule type="cellIs" dxfId="1237" priority="1237" stopIfTrue="1" operator="equal">
      <formula>0</formula>
    </cfRule>
    <cfRule type="cellIs" dxfId="1236" priority="1238" stopIfTrue="1" operator="greaterThan">
      <formula>0.0000001</formula>
    </cfRule>
  </conditionalFormatting>
  <conditionalFormatting sqref="BR37:BV37">
    <cfRule type="cellIs" dxfId="1235" priority="1235" stopIfTrue="1" operator="equal">
      <formula>0</formula>
    </cfRule>
    <cfRule type="cellIs" dxfId="1234" priority="1236" stopIfTrue="1" operator="greaterThan">
      <formula>0.0000001</formula>
    </cfRule>
  </conditionalFormatting>
  <conditionalFormatting sqref="BR37:BV37">
    <cfRule type="cellIs" dxfId="1233" priority="1233" stopIfTrue="1" operator="equal">
      <formula>0</formula>
    </cfRule>
    <cfRule type="cellIs" dxfId="1232" priority="1234" stopIfTrue="1" operator="greaterThan">
      <formula>0.0000001</formula>
    </cfRule>
  </conditionalFormatting>
  <conditionalFormatting sqref="BR39:BV39">
    <cfRule type="cellIs" dxfId="1231" priority="1231" stopIfTrue="1" operator="equal">
      <formula>0</formula>
    </cfRule>
    <cfRule type="cellIs" dxfId="1230" priority="1232" stopIfTrue="1" operator="greaterThan">
      <formula>0.0000001</formula>
    </cfRule>
  </conditionalFormatting>
  <conditionalFormatting sqref="BR39:BV39">
    <cfRule type="cellIs" dxfId="1229" priority="1229" stopIfTrue="1" operator="equal">
      <formula>0</formula>
    </cfRule>
    <cfRule type="cellIs" dxfId="1228" priority="1230" stopIfTrue="1" operator="greaterThan">
      <formula>0.0000001</formula>
    </cfRule>
  </conditionalFormatting>
  <conditionalFormatting sqref="BR39:BV39">
    <cfRule type="cellIs" dxfId="1227" priority="1227" stopIfTrue="1" operator="equal">
      <formula>0</formula>
    </cfRule>
    <cfRule type="cellIs" dxfId="1226" priority="1228" stopIfTrue="1" operator="greaterThan">
      <formula>0.0000001</formula>
    </cfRule>
  </conditionalFormatting>
  <conditionalFormatting sqref="BR39:BV39">
    <cfRule type="cellIs" dxfId="1225" priority="1225" stopIfTrue="1" operator="equal">
      <formula>0</formula>
    </cfRule>
    <cfRule type="cellIs" dxfId="1224" priority="1226" stopIfTrue="1" operator="greaterThan">
      <formula>0.0000001</formula>
    </cfRule>
  </conditionalFormatting>
  <conditionalFormatting sqref="BR39:BV39">
    <cfRule type="cellIs" dxfId="1223" priority="1223" stopIfTrue="1" operator="equal">
      <formula>0</formula>
    </cfRule>
    <cfRule type="cellIs" dxfId="1222" priority="1224" stopIfTrue="1" operator="greaterThan">
      <formula>0.0000001</formula>
    </cfRule>
  </conditionalFormatting>
  <conditionalFormatting sqref="BR39:BV39">
    <cfRule type="cellIs" dxfId="1221" priority="1221" stopIfTrue="1" operator="equal">
      <formula>0</formula>
    </cfRule>
    <cfRule type="cellIs" dxfId="1220" priority="1222" stopIfTrue="1" operator="greaterThan">
      <formula>0.0000001</formula>
    </cfRule>
  </conditionalFormatting>
  <conditionalFormatting sqref="BR39:BV39">
    <cfRule type="cellIs" dxfId="1219" priority="1219" stopIfTrue="1" operator="equal">
      <formula>0</formula>
    </cfRule>
    <cfRule type="cellIs" dxfId="1218" priority="1220" stopIfTrue="1" operator="greaterThan">
      <formula>0.0000001</formula>
    </cfRule>
  </conditionalFormatting>
  <conditionalFormatting sqref="BR41:BV41">
    <cfRule type="cellIs" dxfId="1217" priority="1217" stopIfTrue="1" operator="equal">
      <formula>0</formula>
    </cfRule>
    <cfRule type="cellIs" dxfId="1216" priority="1218" stopIfTrue="1" operator="greaterThan">
      <formula>0.0000001</formula>
    </cfRule>
  </conditionalFormatting>
  <conditionalFormatting sqref="BR41:BV41">
    <cfRule type="cellIs" dxfId="1215" priority="1215" stopIfTrue="1" operator="equal">
      <formula>0</formula>
    </cfRule>
    <cfRule type="cellIs" dxfId="1214" priority="1216" stopIfTrue="1" operator="greaterThan">
      <formula>0.0000001</formula>
    </cfRule>
  </conditionalFormatting>
  <conditionalFormatting sqref="BR41:BV41">
    <cfRule type="cellIs" dxfId="1213" priority="1213" stopIfTrue="1" operator="equal">
      <formula>0</formula>
    </cfRule>
    <cfRule type="cellIs" dxfId="1212" priority="1214" stopIfTrue="1" operator="greaterThan">
      <formula>0.0000001</formula>
    </cfRule>
  </conditionalFormatting>
  <conditionalFormatting sqref="BR41:BV41">
    <cfRule type="cellIs" dxfId="1211" priority="1211" stopIfTrue="1" operator="equal">
      <formula>0</formula>
    </cfRule>
    <cfRule type="cellIs" dxfId="1210" priority="1212" stopIfTrue="1" operator="greaterThan">
      <formula>0.0000001</formula>
    </cfRule>
  </conditionalFormatting>
  <conditionalFormatting sqref="BR41:BV41">
    <cfRule type="cellIs" dxfId="1209" priority="1209" stopIfTrue="1" operator="equal">
      <formula>0</formula>
    </cfRule>
    <cfRule type="cellIs" dxfId="1208" priority="1210" stopIfTrue="1" operator="greaterThan">
      <formula>0.0000001</formula>
    </cfRule>
  </conditionalFormatting>
  <conditionalFormatting sqref="BR41:BV41">
    <cfRule type="cellIs" dxfId="1207" priority="1207" stopIfTrue="1" operator="equal">
      <formula>0</formula>
    </cfRule>
    <cfRule type="cellIs" dxfId="1206" priority="1208" stopIfTrue="1" operator="greaterThan">
      <formula>0.0000001</formula>
    </cfRule>
  </conditionalFormatting>
  <conditionalFormatting sqref="BR41:BV41">
    <cfRule type="cellIs" dxfId="1205" priority="1205" stopIfTrue="1" operator="equal">
      <formula>0</formula>
    </cfRule>
    <cfRule type="cellIs" dxfId="1204" priority="1206" stopIfTrue="1" operator="greaterThan">
      <formula>0.0000001</formula>
    </cfRule>
  </conditionalFormatting>
  <conditionalFormatting sqref="BR43:BV43">
    <cfRule type="cellIs" dxfId="1203" priority="1203" stopIfTrue="1" operator="equal">
      <formula>0</formula>
    </cfRule>
    <cfRule type="cellIs" dxfId="1202" priority="1204" stopIfTrue="1" operator="greaterThan">
      <formula>0.0000001</formula>
    </cfRule>
  </conditionalFormatting>
  <conditionalFormatting sqref="BR43:BV43">
    <cfRule type="cellIs" dxfId="1201" priority="1201" stopIfTrue="1" operator="equal">
      <formula>0</formula>
    </cfRule>
    <cfRule type="cellIs" dxfId="1200" priority="1202" stopIfTrue="1" operator="greaterThan">
      <formula>0.0000001</formula>
    </cfRule>
  </conditionalFormatting>
  <conditionalFormatting sqref="BR43:BV43">
    <cfRule type="cellIs" dxfId="1199" priority="1199" stopIfTrue="1" operator="equal">
      <formula>0</formula>
    </cfRule>
    <cfRule type="cellIs" dxfId="1198" priority="1200" stopIfTrue="1" operator="greaterThan">
      <formula>0.0000001</formula>
    </cfRule>
  </conditionalFormatting>
  <conditionalFormatting sqref="BR43:BV43">
    <cfRule type="cellIs" dxfId="1197" priority="1197" stopIfTrue="1" operator="equal">
      <formula>0</formula>
    </cfRule>
    <cfRule type="cellIs" dxfId="1196" priority="1198" stopIfTrue="1" operator="greaterThan">
      <formula>0.0000001</formula>
    </cfRule>
  </conditionalFormatting>
  <conditionalFormatting sqref="BR43:BV43">
    <cfRule type="cellIs" dxfId="1195" priority="1195" stopIfTrue="1" operator="equal">
      <formula>0</formula>
    </cfRule>
    <cfRule type="cellIs" dxfId="1194" priority="1196" stopIfTrue="1" operator="greaterThan">
      <formula>0.0000001</formula>
    </cfRule>
  </conditionalFormatting>
  <conditionalFormatting sqref="BR43:BV43">
    <cfRule type="cellIs" dxfId="1193" priority="1193" stopIfTrue="1" operator="equal">
      <formula>0</formula>
    </cfRule>
    <cfRule type="cellIs" dxfId="1192" priority="1194" stopIfTrue="1" operator="greaterThan">
      <formula>0.0000001</formula>
    </cfRule>
  </conditionalFormatting>
  <conditionalFormatting sqref="BR43:BV43">
    <cfRule type="cellIs" dxfId="1191" priority="1191" stopIfTrue="1" operator="equal">
      <formula>0</formula>
    </cfRule>
    <cfRule type="cellIs" dxfId="1190" priority="1192" stopIfTrue="1" operator="greaterThan">
      <formula>0.0000001</formula>
    </cfRule>
  </conditionalFormatting>
  <conditionalFormatting sqref="BR45:BV45">
    <cfRule type="cellIs" dxfId="1189" priority="1189" stopIfTrue="1" operator="equal">
      <formula>0</formula>
    </cfRule>
    <cfRule type="cellIs" dxfId="1188" priority="1190" stopIfTrue="1" operator="greaterThan">
      <formula>0.0000001</formula>
    </cfRule>
  </conditionalFormatting>
  <conditionalFormatting sqref="BR45:BV45">
    <cfRule type="cellIs" dxfId="1187" priority="1187" stopIfTrue="1" operator="equal">
      <formula>0</formula>
    </cfRule>
    <cfRule type="cellIs" dxfId="1186" priority="1188" stopIfTrue="1" operator="greaterThan">
      <formula>0.0000001</formula>
    </cfRule>
  </conditionalFormatting>
  <conditionalFormatting sqref="BR45:BV45">
    <cfRule type="cellIs" dxfId="1185" priority="1185" stopIfTrue="1" operator="equal">
      <formula>0</formula>
    </cfRule>
    <cfRule type="cellIs" dxfId="1184" priority="1186" stopIfTrue="1" operator="greaterThan">
      <formula>0.0000001</formula>
    </cfRule>
  </conditionalFormatting>
  <conditionalFormatting sqref="BR45:BV45">
    <cfRule type="cellIs" dxfId="1183" priority="1183" stopIfTrue="1" operator="equal">
      <formula>0</formula>
    </cfRule>
    <cfRule type="cellIs" dxfId="1182" priority="1184" stopIfTrue="1" operator="greaterThan">
      <formula>0.0000001</formula>
    </cfRule>
  </conditionalFormatting>
  <conditionalFormatting sqref="BR45:BV45">
    <cfRule type="cellIs" dxfId="1181" priority="1181" stopIfTrue="1" operator="equal">
      <formula>0</formula>
    </cfRule>
    <cfRule type="cellIs" dxfId="1180" priority="1182" stopIfTrue="1" operator="greaterThan">
      <formula>0.0000001</formula>
    </cfRule>
  </conditionalFormatting>
  <conditionalFormatting sqref="BR45:BV45">
    <cfRule type="cellIs" dxfId="1179" priority="1179" stopIfTrue="1" operator="equal">
      <formula>0</formula>
    </cfRule>
    <cfRule type="cellIs" dxfId="1178" priority="1180" stopIfTrue="1" operator="greaterThan">
      <formula>0.0000001</formula>
    </cfRule>
  </conditionalFormatting>
  <conditionalFormatting sqref="BR45:BV45">
    <cfRule type="cellIs" dxfId="1177" priority="1177" stopIfTrue="1" operator="equal">
      <formula>0</formula>
    </cfRule>
    <cfRule type="cellIs" dxfId="1176" priority="1178" stopIfTrue="1" operator="greaterThan">
      <formula>0.0000001</formula>
    </cfRule>
  </conditionalFormatting>
  <conditionalFormatting sqref="BR33:BV33">
    <cfRule type="cellIs" dxfId="1175" priority="1175" stopIfTrue="1" operator="equal">
      <formula>0</formula>
    </cfRule>
    <cfRule type="cellIs" dxfId="1174" priority="1176" stopIfTrue="1" operator="greaterThan">
      <formula>0.0000001</formula>
    </cfRule>
  </conditionalFormatting>
  <conditionalFormatting sqref="BR33:BV33">
    <cfRule type="cellIs" dxfId="1173" priority="1173" stopIfTrue="1" operator="equal">
      <formula>0</formula>
    </cfRule>
    <cfRule type="cellIs" dxfId="1172" priority="1174" stopIfTrue="1" operator="greaterThan">
      <formula>0.0000001</formula>
    </cfRule>
  </conditionalFormatting>
  <conditionalFormatting sqref="BR33:BV33">
    <cfRule type="cellIs" dxfId="1171" priority="1171" stopIfTrue="1" operator="equal">
      <formula>0</formula>
    </cfRule>
    <cfRule type="cellIs" dxfId="1170" priority="1172" stopIfTrue="1" operator="greaterThan">
      <formula>0.0000001</formula>
    </cfRule>
  </conditionalFormatting>
  <conditionalFormatting sqref="BR33:BV33">
    <cfRule type="cellIs" dxfId="1169" priority="1169" stopIfTrue="1" operator="equal">
      <formula>0</formula>
    </cfRule>
    <cfRule type="cellIs" dxfId="1168" priority="1170" stopIfTrue="1" operator="greaterThan">
      <formula>0.0000001</formula>
    </cfRule>
  </conditionalFormatting>
  <conditionalFormatting sqref="BR33:BV33">
    <cfRule type="cellIs" dxfId="1167" priority="1167" stopIfTrue="1" operator="equal">
      <formula>0</formula>
    </cfRule>
    <cfRule type="cellIs" dxfId="1166" priority="1168" stopIfTrue="1" operator="greaterThan">
      <formula>0.0000001</formula>
    </cfRule>
  </conditionalFormatting>
  <conditionalFormatting sqref="BR33:BV33">
    <cfRule type="cellIs" dxfId="1165" priority="1165" stopIfTrue="1" operator="equal">
      <formula>0</formula>
    </cfRule>
    <cfRule type="cellIs" dxfId="1164" priority="1166" stopIfTrue="1" operator="greaterThan">
      <formula>0.0000001</formula>
    </cfRule>
  </conditionalFormatting>
  <conditionalFormatting sqref="BR33:BV33">
    <cfRule type="cellIs" dxfId="1163" priority="1163" stopIfTrue="1" operator="equal">
      <formula>0</formula>
    </cfRule>
    <cfRule type="cellIs" dxfId="1162" priority="1164" stopIfTrue="1" operator="greaterThan">
      <formula>0.0000001</formula>
    </cfRule>
  </conditionalFormatting>
  <conditionalFormatting sqref="BR33:BV33">
    <cfRule type="cellIs" dxfId="1161" priority="1161" stopIfTrue="1" operator="equal">
      <formula>0</formula>
    </cfRule>
    <cfRule type="cellIs" dxfId="1160" priority="1162" stopIfTrue="1" operator="greaterThan">
      <formula>0.0000001</formula>
    </cfRule>
  </conditionalFormatting>
  <conditionalFormatting sqref="BR33:BV33">
    <cfRule type="cellIs" dxfId="1159" priority="1159" stopIfTrue="1" operator="equal">
      <formula>0</formula>
    </cfRule>
    <cfRule type="cellIs" dxfId="1158" priority="1160" stopIfTrue="1" operator="greaterThan">
      <formula>0.0000001</formula>
    </cfRule>
  </conditionalFormatting>
  <conditionalFormatting sqref="BR33:BV33">
    <cfRule type="cellIs" dxfId="1157" priority="1157" stopIfTrue="1" operator="equal">
      <formula>0</formula>
    </cfRule>
    <cfRule type="cellIs" dxfId="1156" priority="1158" stopIfTrue="1" operator="greaterThan">
      <formula>0.0000001</formula>
    </cfRule>
  </conditionalFormatting>
  <conditionalFormatting sqref="BR33:BV33">
    <cfRule type="cellIs" dxfId="1155" priority="1155" stopIfTrue="1" operator="equal">
      <formula>0</formula>
    </cfRule>
    <cfRule type="cellIs" dxfId="1154" priority="1156" stopIfTrue="1" operator="greaterThan">
      <formula>0.0000001</formula>
    </cfRule>
  </conditionalFormatting>
  <conditionalFormatting sqref="BR33:BV33">
    <cfRule type="cellIs" dxfId="1153" priority="1153" stopIfTrue="1" operator="equal">
      <formula>0</formula>
    </cfRule>
    <cfRule type="cellIs" dxfId="1152" priority="1154" stopIfTrue="1" operator="greaterThan">
      <formula>0.0000001</formula>
    </cfRule>
  </conditionalFormatting>
  <conditionalFormatting sqref="BR33:BV33">
    <cfRule type="cellIs" dxfId="1151" priority="1151" stopIfTrue="1" operator="equal">
      <formula>0</formula>
    </cfRule>
    <cfRule type="cellIs" dxfId="1150" priority="1152" stopIfTrue="1" operator="greaterThan">
      <formula>0.0000001</formula>
    </cfRule>
  </conditionalFormatting>
  <conditionalFormatting sqref="BR33:BV33">
    <cfRule type="cellIs" dxfId="1149" priority="1149" stopIfTrue="1" operator="equal">
      <formula>0</formula>
    </cfRule>
    <cfRule type="cellIs" dxfId="1148" priority="1150" stopIfTrue="1" operator="greaterThan">
      <formula>0.0000001</formula>
    </cfRule>
  </conditionalFormatting>
  <conditionalFormatting sqref="BR35:BV35">
    <cfRule type="cellIs" dxfId="1147" priority="1147" stopIfTrue="1" operator="equal">
      <formula>0</formula>
    </cfRule>
    <cfRule type="cellIs" dxfId="1146" priority="1148" stopIfTrue="1" operator="greaterThan">
      <formula>0.0000001</formula>
    </cfRule>
  </conditionalFormatting>
  <conditionalFormatting sqref="BR35:BV35">
    <cfRule type="cellIs" dxfId="1145" priority="1145" stopIfTrue="1" operator="equal">
      <formula>0</formula>
    </cfRule>
    <cfRule type="cellIs" dxfId="1144" priority="1146" stopIfTrue="1" operator="greaterThan">
      <formula>0.0000001</formula>
    </cfRule>
  </conditionalFormatting>
  <conditionalFormatting sqref="BR35:BV35">
    <cfRule type="cellIs" dxfId="1143" priority="1143" stopIfTrue="1" operator="equal">
      <formula>0</formula>
    </cfRule>
    <cfRule type="cellIs" dxfId="1142" priority="1144" stopIfTrue="1" operator="greaterThan">
      <formula>0.0000001</formula>
    </cfRule>
  </conditionalFormatting>
  <conditionalFormatting sqref="BR35:BV35">
    <cfRule type="cellIs" dxfId="1141" priority="1141" stopIfTrue="1" operator="equal">
      <formula>0</formula>
    </cfRule>
    <cfRule type="cellIs" dxfId="1140" priority="1142" stopIfTrue="1" operator="greaterThan">
      <formula>0.0000001</formula>
    </cfRule>
  </conditionalFormatting>
  <conditionalFormatting sqref="BR35:BV35">
    <cfRule type="cellIs" dxfId="1139" priority="1139" stopIfTrue="1" operator="equal">
      <formula>0</formula>
    </cfRule>
    <cfRule type="cellIs" dxfId="1138" priority="1140" stopIfTrue="1" operator="greaterThan">
      <formula>0.0000001</formula>
    </cfRule>
  </conditionalFormatting>
  <conditionalFormatting sqref="BR35:BV35">
    <cfRule type="cellIs" dxfId="1137" priority="1137" stopIfTrue="1" operator="equal">
      <formula>0</formula>
    </cfRule>
    <cfRule type="cellIs" dxfId="1136" priority="1138" stopIfTrue="1" operator="greaterThan">
      <formula>0.0000001</formula>
    </cfRule>
  </conditionalFormatting>
  <conditionalFormatting sqref="BR35:BV35">
    <cfRule type="cellIs" dxfId="1135" priority="1135" stopIfTrue="1" operator="equal">
      <formula>0</formula>
    </cfRule>
    <cfRule type="cellIs" dxfId="1134" priority="1136" stopIfTrue="1" operator="greaterThan">
      <formula>0.0000001</formula>
    </cfRule>
  </conditionalFormatting>
  <conditionalFormatting sqref="BR35:BV35">
    <cfRule type="cellIs" dxfId="1133" priority="1133" stopIfTrue="1" operator="equal">
      <formula>0</formula>
    </cfRule>
    <cfRule type="cellIs" dxfId="1132" priority="1134" stopIfTrue="1" operator="greaterThan">
      <formula>0.0000001</formula>
    </cfRule>
  </conditionalFormatting>
  <conditionalFormatting sqref="BR35:BV35">
    <cfRule type="cellIs" dxfId="1131" priority="1131" stopIfTrue="1" operator="equal">
      <formula>0</formula>
    </cfRule>
    <cfRule type="cellIs" dxfId="1130" priority="1132" stopIfTrue="1" operator="greaterThan">
      <formula>0.0000001</formula>
    </cfRule>
  </conditionalFormatting>
  <conditionalFormatting sqref="BR35:BV35">
    <cfRule type="cellIs" dxfId="1129" priority="1129" stopIfTrue="1" operator="equal">
      <formula>0</formula>
    </cfRule>
    <cfRule type="cellIs" dxfId="1128" priority="1130" stopIfTrue="1" operator="greaterThan">
      <formula>0.0000001</formula>
    </cfRule>
  </conditionalFormatting>
  <conditionalFormatting sqref="BR35:BV35">
    <cfRule type="cellIs" dxfId="1127" priority="1127" stopIfTrue="1" operator="equal">
      <formula>0</formula>
    </cfRule>
    <cfRule type="cellIs" dxfId="1126" priority="1128" stopIfTrue="1" operator="greaterThan">
      <formula>0.0000001</formula>
    </cfRule>
  </conditionalFormatting>
  <conditionalFormatting sqref="BR35:BV35">
    <cfRule type="cellIs" dxfId="1125" priority="1125" stopIfTrue="1" operator="equal">
      <formula>0</formula>
    </cfRule>
    <cfRule type="cellIs" dxfId="1124" priority="1126" stopIfTrue="1" operator="greaterThan">
      <formula>0.0000001</formula>
    </cfRule>
  </conditionalFormatting>
  <conditionalFormatting sqref="BR35:BV35">
    <cfRule type="cellIs" dxfId="1123" priority="1123" stopIfTrue="1" operator="equal">
      <formula>0</formula>
    </cfRule>
    <cfRule type="cellIs" dxfId="1122" priority="1124" stopIfTrue="1" operator="greaterThan">
      <formula>0.0000001</formula>
    </cfRule>
  </conditionalFormatting>
  <conditionalFormatting sqref="BR35:BV35">
    <cfRule type="cellIs" dxfId="1121" priority="1121" stopIfTrue="1" operator="equal">
      <formula>0</formula>
    </cfRule>
    <cfRule type="cellIs" dxfId="1120" priority="1122" stopIfTrue="1" operator="greaterThan">
      <formula>0.0000001</formula>
    </cfRule>
  </conditionalFormatting>
  <conditionalFormatting sqref="BW31:CA31">
    <cfRule type="cellIs" dxfId="1119" priority="1119" stopIfTrue="1" operator="equal">
      <formula>0</formula>
    </cfRule>
    <cfRule type="cellIs" dxfId="1118" priority="1120" stopIfTrue="1" operator="greaterThan">
      <formula>0.0000001</formula>
    </cfRule>
  </conditionalFormatting>
  <conditionalFormatting sqref="BW31:CA31">
    <cfRule type="cellIs" dxfId="1117" priority="1117" stopIfTrue="1" operator="equal">
      <formula>0</formula>
    </cfRule>
    <cfRule type="cellIs" dxfId="1116" priority="1118" stopIfTrue="1" operator="greaterThan">
      <formula>0.0000001</formula>
    </cfRule>
  </conditionalFormatting>
  <conditionalFormatting sqref="BW31:CA31">
    <cfRule type="cellIs" dxfId="1115" priority="1115" stopIfTrue="1" operator="equal">
      <formula>0</formula>
    </cfRule>
    <cfRule type="cellIs" dxfId="1114" priority="1116" stopIfTrue="1" operator="greaterThan">
      <formula>0.0000001</formula>
    </cfRule>
  </conditionalFormatting>
  <conditionalFormatting sqref="BW31:CA31">
    <cfRule type="cellIs" dxfId="1113" priority="1113" stopIfTrue="1" operator="equal">
      <formula>0</formula>
    </cfRule>
    <cfRule type="cellIs" dxfId="1112" priority="1114" stopIfTrue="1" operator="greaterThan">
      <formula>0.0000001</formula>
    </cfRule>
  </conditionalFormatting>
  <conditionalFormatting sqref="BW31:CA31">
    <cfRule type="cellIs" dxfId="1111" priority="1111" stopIfTrue="1" operator="equal">
      <formula>0</formula>
    </cfRule>
    <cfRule type="cellIs" dxfId="1110" priority="1112" stopIfTrue="1" operator="greaterThan">
      <formula>0.0000001</formula>
    </cfRule>
  </conditionalFormatting>
  <conditionalFormatting sqref="BW31:CA31">
    <cfRule type="cellIs" dxfId="1109" priority="1109" stopIfTrue="1" operator="equal">
      <formula>0</formula>
    </cfRule>
    <cfRule type="cellIs" dxfId="1108" priority="1110" stopIfTrue="1" operator="greaterThan">
      <formula>0.0000001</formula>
    </cfRule>
  </conditionalFormatting>
  <conditionalFormatting sqref="BW31:CA31">
    <cfRule type="cellIs" dxfId="1107" priority="1107" stopIfTrue="1" operator="equal">
      <formula>0</formula>
    </cfRule>
    <cfRule type="cellIs" dxfId="1106" priority="1108" stopIfTrue="1" operator="greaterThan">
      <formula>0.0000001</formula>
    </cfRule>
  </conditionalFormatting>
  <conditionalFormatting sqref="BW17:CA17">
    <cfRule type="cellIs" dxfId="1105" priority="1105" stopIfTrue="1" operator="equal">
      <formula>0</formula>
    </cfRule>
    <cfRule type="cellIs" dxfId="1104" priority="1106" stopIfTrue="1" operator="greaterThan">
      <formula>0.0000001</formula>
    </cfRule>
  </conditionalFormatting>
  <conditionalFormatting sqref="BW17:CA17">
    <cfRule type="cellIs" dxfId="1103" priority="1103" stopIfTrue="1" operator="equal">
      <formula>0</formula>
    </cfRule>
    <cfRule type="cellIs" dxfId="1102" priority="1104" stopIfTrue="1" operator="greaterThan">
      <formula>0.0000001</formula>
    </cfRule>
  </conditionalFormatting>
  <conditionalFormatting sqref="BW17:CA17">
    <cfRule type="cellIs" dxfId="1101" priority="1101" stopIfTrue="1" operator="equal">
      <formula>0</formula>
    </cfRule>
    <cfRule type="cellIs" dxfId="1100" priority="1102" stopIfTrue="1" operator="greaterThan">
      <formula>0.0000001</formula>
    </cfRule>
  </conditionalFormatting>
  <conditionalFormatting sqref="BW17:CA17">
    <cfRule type="cellIs" dxfId="1099" priority="1099" stopIfTrue="1" operator="equal">
      <formula>0</formula>
    </cfRule>
    <cfRule type="cellIs" dxfId="1098" priority="1100" stopIfTrue="1" operator="greaterThan">
      <formula>0.0000001</formula>
    </cfRule>
  </conditionalFormatting>
  <conditionalFormatting sqref="BW17:CA17">
    <cfRule type="cellIs" dxfId="1097" priority="1097" stopIfTrue="1" operator="equal">
      <formula>0</formula>
    </cfRule>
    <cfRule type="cellIs" dxfId="1096" priority="1098" stopIfTrue="1" operator="greaterThan">
      <formula>0.0000001</formula>
    </cfRule>
  </conditionalFormatting>
  <conditionalFormatting sqref="BW17:CA17">
    <cfRule type="cellIs" dxfId="1095" priority="1095" stopIfTrue="1" operator="equal">
      <formula>0</formula>
    </cfRule>
    <cfRule type="cellIs" dxfId="1094" priority="1096" stopIfTrue="1" operator="greaterThan">
      <formula>0.0000001</formula>
    </cfRule>
  </conditionalFormatting>
  <conditionalFormatting sqref="BW17:CA17">
    <cfRule type="cellIs" dxfId="1093" priority="1093" stopIfTrue="1" operator="equal">
      <formula>0</formula>
    </cfRule>
    <cfRule type="cellIs" dxfId="1092" priority="1094" stopIfTrue="1" operator="greaterThan">
      <formula>0.0000001</formula>
    </cfRule>
  </conditionalFormatting>
  <conditionalFormatting sqref="BW19:CA19">
    <cfRule type="cellIs" dxfId="1091" priority="1091" stopIfTrue="1" operator="equal">
      <formula>0</formula>
    </cfRule>
    <cfRule type="cellIs" dxfId="1090" priority="1092" stopIfTrue="1" operator="greaterThan">
      <formula>0.0000001</formula>
    </cfRule>
  </conditionalFormatting>
  <conditionalFormatting sqref="BW19:CA19">
    <cfRule type="cellIs" dxfId="1089" priority="1089" stopIfTrue="1" operator="equal">
      <formula>0</formula>
    </cfRule>
    <cfRule type="cellIs" dxfId="1088" priority="1090" stopIfTrue="1" operator="greaterThan">
      <formula>0.0000001</formula>
    </cfRule>
  </conditionalFormatting>
  <conditionalFormatting sqref="BW19:CA19">
    <cfRule type="cellIs" dxfId="1087" priority="1087" stopIfTrue="1" operator="equal">
      <formula>0</formula>
    </cfRule>
    <cfRule type="cellIs" dxfId="1086" priority="1088" stopIfTrue="1" operator="greaterThan">
      <formula>0.0000001</formula>
    </cfRule>
  </conditionalFormatting>
  <conditionalFormatting sqref="BW19:CA19">
    <cfRule type="cellIs" dxfId="1085" priority="1085" stopIfTrue="1" operator="equal">
      <formula>0</formula>
    </cfRule>
    <cfRule type="cellIs" dxfId="1084" priority="1086" stopIfTrue="1" operator="greaterThan">
      <formula>0.0000001</formula>
    </cfRule>
  </conditionalFormatting>
  <conditionalFormatting sqref="BW19:CA19">
    <cfRule type="cellIs" dxfId="1083" priority="1083" stopIfTrue="1" operator="equal">
      <formula>0</formula>
    </cfRule>
    <cfRule type="cellIs" dxfId="1082" priority="1084" stopIfTrue="1" operator="greaterThan">
      <formula>0.0000001</formula>
    </cfRule>
  </conditionalFormatting>
  <conditionalFormatting sqref="BW19:CA19">
    <cfRule type="cellIs" dxfId="1081" priority="1081" stopIfTrue="1" operator="equal">
      <formula>0</formula>
    </cfRule>
    <cfRule type="cellIs" dxfId="1080" priority="1082" stopIfTrue="1" operator="greaterThan">
      <formula>0.0000001</formula>
    </cfRule>
  </conditionalFormatting>
  <conditionalFormatting sqref="BW19:CA19">
    <cfRule type="cellIs" dxfId="1079" priority="1079" stopIfTrue="1" operator="equal">
      <formula>0</formula>
    </cfRule>
    <cfRule type="cellIs" dxfId="1078" priority="1080" stopIfTrue="1" operator="greaterThan">
      <formula>0.0000001</formula>
    </cfRule>
  </conditionalFormatting>
  <conditionalFormatting sqref="BW21:CA21">
    <cfRule type="cellIs" dxfId="1077" priority="1077" stopIfTrue="1" operator="equal">
      <formula>0</formula>
    </cfRule>
    <cfRule type="cellIs" dxfId="1076" priority="1078" stopIfTrue="1" operator="greaterThan">
      <formula>0.0000001</formula>
    </cfRule>
  </conditionalFormatting>
  <conditionalFormatting sqref="BW21:CA21">
    <cfRule type="cellIs" dxfId="1075" priority="1075" stopIfTrue="1" operator="equal">
      <formula>0</formula>
    </cfRule>
    <cfRule type="cellIs" dxfId="1074" priority="1076" stopIfTrue="1" operator="greaterThan">
      <formula>0.0000001</formula>
    </cfRule>
  </conditionalFormatting>
  <conditionalFormatting sqref="BW21:CA21">
    <cfRule type="cellIs" dxfId="1073" priority="1073" stopIfTrue="1" operator="equal">
      <formula>0</formula>
    </cfRule>
    <cfRule type="cellIs" dxfId="1072" priority="1074" stopIfTrue="1" operator="greaterThan">
      <formula>0.0000001</formula>
    </cfRule>
  </conditionalFormatting>
  <conditionalFormatting sqref="BW21:CA21">
    <cfRule type="cellIs" dxfId="1071" priority="1071" stopIfTrue="1" operator="equal">
      <formula>0</formula>
    </cfRule>
    <cfRule type="cellIs" dxfId="1070" priority="1072" stopIfTrue="1" operator="greaterThan">
      <formula>0.0000001</formula>
    </cfRule>
  </conditionalFormatting>
  <conditionalFormatting sqref="BW21:CA21">
    <cfRule type="cellIs" dxfId="1069" priority="1069" stopIfTrue="1" operator="equal">
      <formula>0</formula>
    </cfRule>
    <cfRule type="cellIs" dxfId="1068" priority="1070" stopIfTrue="1" operator="greaterThan">
      <formula>0.0000001</formula>
    </cfRule>
  </conditionalFormatting>
  <conditionalFormatting sqref="BW21:CA21">
    <cfRule type="cellIs" dxfId="1067" priority="1067" stopIfTrue="1" operator="equal">
      <formula>0</formula>
    </cfRule>
    <cfRule type="cellIs" dxfId="1066" priority="1068" stopIfTrue="1" operator="greaterThan">
      <formula>0.0000001</formula>
    </cfRule>
  </conditionalFormatting>
  <conditionalFormatting sqref="BW21:CA21">
    <cfRule type="cellIs" dxfId="1065" priority="1065" stopIfTrue="1" operator="equal">
      <formula>0</formula>
    </cfRule>
    <cfRule type="cellIs" dxfId="1064" priority="1066" stopIfTrue="1" operator="greaterThan">
      <formula>0.0000001</formula>
    </cfRule>
  </conditionalFormatting>
  <conditionalFormatting sqref="BW23:CA23">
    <cfRule type="cellIs" dxfId="1063" priority="1063" stopIfTrue="1" operator="equal">
      <formula>0</formula>
    </cfRule>
    <cfRule type="cellIs" dxfId="1062" priority="1064" stopIfTrue="1" operator="greaterThan">
      <formula>0.0000001</formula>
    </cfRule>
  </conditionalFormatting>
  <conditionalFormatting sqref="BW23:CA23">
    <cfRule type="cellIs" dxfId="1061" priority="1061" stopIfTrue="1" operator="equal">
      <formula>0</formula>
    </cfRule>
    <cfRule type="cellIs" dxfId="1060" priority="1062" stopIfTrue="1" operator="greaterThan">
      <formula>0.0000001</formula>
    </cfRule>
  </conditionalFormatting>
  <conditionalFormatting sqref="BW23:CA23">
    <cfRule type="cellIs" dxfId="1059" priority="1059" stopIfTrue="1" operator="equal">
      <formula>0</formula>
    </cfRule>
    <cfRule type="cellIs" dxfId="1058" priority="1060" stopIfTrue="1" operator="greaterThan">
      <formula>0.0000001</formula>
    </cfRule>
  </conditionalFormatting>
  <conditionalFormatting sqref="BW23:CA23">
    <cfRule type="cellIs" dxfId="1057" priority="1057" stopIfTrue="1" operator="equal">
      <formula>0</formula>
    </cfRule>
    <cfRule type="cellIs" dxfId="1056" priority="1058" stopIfTrue="1" operator="greaterThan">
      <formula>0.0000001</formula>
    </cfRule>
  </conditionalFormatting>
  <conditionalFormatting sqref="BW23:CA23">
    <cfRule type="cellIs" dxfId="1055" priority="1055" stopIfTrue="1" operator="equal">
      <formula>0</formula>
    </cfRule>
    <cfRule type="cellIs" dxfId="1054" priority="1056" stopIfTrue="1" operator="greaterThan">
      <formula>0.0000001</formula>
    </cfRule>
  </conditionalFormatting>
  <conditionalFormatting sqref="BW23:CA23">
    <cfRule type="cellIs" dxfId="1053" priority="1053" stopIfTrue="1" operator="equal">
      <formula>0</formula>
    </cfRule>
    <cfRule type="cellIs" dxfId="1052" priority="1054" stopIfTrue="1" operator="greaterThan">
      <formula>0.0000001</formula>
    </cfRule>
  </conditionalFormatting>
  <conditionalFormatting sqref="BW23:CA23">
    <cfRule type="cellIs" dxfId="1051" priority="1051" stopIfTrue="1" operator="equal">
      <formula>0</formula>
    </cfRule>
    <cfRule type="cellIs" dxfId="1050" priority="1052" stopIfTrue="1" operator="greaterThan">
      <formula>0.0000001</formula>
    </cfRule>
  </conditionalFormatting>
  <conditionalFormatting sqref="BW25:CA25">
    <cfRule type="cellIs" dxfId="1049" priority="1049" stopIfTrue="1" operator="equal">
      <formula>0</formula>
    </cfRule>
    <cfRule type="cellIs" dxfId="1048" priority="1050" stopIfTrue="1" operator="greaterThan">
      <formula>0.0000001</formula>
    </cfRule>
  </conditionalFormatting>
  <conditionalFormatting sqref="BW25:CA25">
    <cfRule type="cellIs" dxfId="1047" priority="1047" stopIfTrue="1" operator="equal">
      <formula>0</formula>
    </cfRule>
    <cfRule type="cellIs" dxfId="1046" priority="1048" stopIfTrue="1" operator="greaterThan">
      <formula>0.0000001</formula>
    </cfRule>
  </conditionalFormatting>
  <conditionalFormatting sqref="BW25:CA25">
    <cfRule type="cellIs" dxfId="1045" priority="1045" stopIfTrue="1" operator="equal">
      <formula>0</formula>
    </cfRule>
    <cfRule type="cellIs" dxfId="1044" priority="1046" stopIfTrue="1" operator="greaterThan">
      <formula>0.0000001</formula>
    </cfRule>
  </conditionalFormatting>
  <conditionalFormatting sqref="BW25:CA25">
    <cfRule type="cellIs" dxfId="1043" priority="1043" stopIfTrue="1" operator="equal">
      <formula>0</formula>
    </cfRule>
    <cfRule type="cellIs" dxfId="1042" priority="1044" stopIfTrue="1" operator="greaterThan">
      <formula>0.0000001</formula>
    </cfRule>
  </conditionalFormatting>
  <conditionalFormatting sqref="BW25:CA25">
    <cfRule type="cellIs" dxfId="1041" priority="1041" stopIfTrue="1" operator="equal">
      <formula>0</formula>
    </cfRule>
    <cfRule type="cellIs" dxfId="1040" priority="1042" stopIfTrue="1" operator="greaterThan">
      <formula>0.0000001</formula>
    </cfRule>
  </conditionalFormatting>
  <conditionalFormatting sqref="BW25:CA25">
    <cfRule type="cellIs" dxfId="1039" priority="1039" stopIfTrue="1" operator="equal">
      <formula>0</formula>
    </cfRule>
    <cfRule type="cellIs" dxfId="1038" priority="1040" stopIfTrue="1" operator="greaterThan">
      <formula>0.0000001</formula>
    </cfRule>
  </conditionalFormatting>
  <conditionalFormatting sqref="BW25:CA25">
    <cfRule type="cellIs" dxfId="1037" priority="1037" stopIfTrue="1" operator="equal">
      <formula>0</formula>
    </cfRule>
    <cfRule type="cellIs" dxfId="1036" priority="1038" stopIfTrue="1" operator="greaterThan">
      <formula>0.0000001</formula>
    </cfRule>
  </conditionalFormatting>
  <conditionalFormatting sqref="BW27:CA27">
    <cfRule type="cellIs" dxfId="1035" priority="1035" stopIfTrue="1" operator="equal">
      <formula>0</formula>
    </cfRule>
    <cfRule type="cellIs" dxfId="1034" priority="1036" stopIfTrue="1" operator="greaterThan">
      <formula>0.0000001</formula>
    </cfRule>
  </conditionalFormatting>
  <conditionalFormatting sqref="BW27:CA27">
    <cfRule type="cellIs" dxfId="1033" priority="1033" stopIfTrue="1" operator="equal">
      <formula>0</formula>
    </cfRule>
    <cfRule type="cellIs" dxfId="1032" priority="1034" stopIfTrue="1" operator="greaterThan">
      <formula>0.0000001</formula>
    </cfRule>
  </conditionalFormatting>
  <conditionalFormatting sqref="BW27:CA27">
    <cfRule type="cellIs" dxfId="1031" priority="1031" stopIfTrue="1" operator="equal">
      <formula>0</formula>
    </cfRule>
    <cfRule type="cellIs" dxfId="1030" priority="1032" stopIfTrue="1" operator="greaterThan">
      <formula>0.0000001</formula>
    </cfRule>
  </conditionalFormatting>
  <conditionalFormatting sqref="BW27:CA27">
    <cfRule type="cellIs" dxfId="1029" priority="1029" stopIfTrue="1" operator="equal">
      <formula>0</formula>
    </cfRule>
    <cfRule type="cellIs" dxfId="1028" priority="1030" stopIfTrue="1" operator="greaterThan">
      <formula>0.0000001</formula>
    </cfRule>
  </conditionalFormatting>
  <conditionalFormatting sqref="BW27:CA27">
    <cfRule type="cellIs" dxfId="1027" priority="1027" stopIfTrue="1" operator="equal">
      <formula>0</formula>
    </cfRule>
    <cfRule type="cellIs" dxfId="1026" priority="1028" stopIfTrue="1" operator="greaterThan">
      <formula>0.0000001</formula>
    </cfRule>
  </conditionalFormatting>
  <conditionalFormatting sqref="BW27:CA27">
    <cfRule type="cellIs" dxfId="1025" priority="1025" stopIfTrue="1" operator="equal">
      <formula>0</formula>
    </cfRule>
    <cfRule type="cellIs" dxfId="1024" priority="1026" stopIfTrue="1" operator="greaterThan">
      <formula>0.0000001</formula>
    </cfRule>
  </conditionalFormatting>
  <conditionalFormatting sqref="BW27:CA27">
    <cfRule type="cellIs" dxfId="1023" priority="1023" stopIfTrue="1" operator="equal">
      <formula>0</formula>
    </cfRule>
    <cfRule type="cellIs" dxfId="1022" priority="1024" stopIfTrue="1" operator="greaterThan">
      <formula>0.0000001</formula>
    </cfRule>
  </conditionalFormatting>
  <conditionalFormatting sqref="BW29:CA29">
    <cfRule type="cellIs" dxfId="1021" priority="1021" stopIfTrue="1" operator="equal">
      <formula>0</formula>
    </cfRule>
    <cfRule type="cellIs" dxfId="1020" priority="1022" stopIfTrue="1" operator="greaterThan">
      <formula>0.0000001</formula>
    </cfRule>
  </conditionalFormatting>
  <conditionalFormatting sqref="BW29:CA29">
    <cfRule type="cellIs" dxfId="1019" priority="1019" stopIfTrue="1" operator="equal">
      <formula>0</formula>
    </cfRule>
    <cfRule type="cellIs" dxfId="1018" priority="1020" stopIfTrue="1" operator="greaterThan">
      <formula>0.0000001</formula>
    </cfRule>
  </conditionalFormatting>
  <conditionalFormatting sqref="BW29:CA29">
    <cfRule type="cellIs" dxfId="1017" priority="1017" stopIfTrue="1" operator="equal">
      <formula>0</formula>
    </cfRule>
    <cfRule type="cellIs" dxfId="1016" priority="1018" stopIfTrue="1" operator="greaterThan">
      <formula>0.0000001</formula>
    </cfRule>
  </conditionalFormatting>
  <conditionalFormatting sqref="BW29:CA29">
    <cfRule type="cellIs" dxfId="1015" priority="1015" stopIfTrue="1" operator="equal">
      <formula>0</formula>
    </cfRule>
    <cfRule type="cellIs" dxfId="1014" priority="1016" stopIfTrue="1" operator="greaterThan">
      <formula>0.0000001</formula>
    </cfRule>
  </conditionalFormatting>
  <conditionalFormatting sqref="BW29:CA29">
    <cfRule type="cellIs" dxfId="1013" priority="1013" stopIfTrue="1" operator="equal">
      <formula>0</formula>
    </cfRule>
    <cfRule type="cellIs" dxfId="1012" priority="1014" stopIfTrue="1" operator="greaterThan">
      <formula>0.0000001</formula>
    </cfRule>
  </conditionalFormatting>
  <conditionalFormatting sqref="BW29:CA29">
    <cfRule type="cellIs" dxfId="1011" priority="1011" stopIfTrue="1" operator="equal">
      <formula>0</formula>
    </cfRule>
    <cfRule type="cellIs" dxfId="1010" priority="1012" stopIfTrue="1" operator="greaterThan">
      <formula>0.0000001</formula>
    </cfRule>
  </conditionalFormatting>
  <conditionalFormatting sqref="BW29:CA29">
    <cfRule type="cellIs" dxfId="1009" priority="1009" stopIfTrue="1" operator="equal">
      <formula>0</formula>
    </cfRule>
    <cfRule type="cellIs" dxfId="1008" priority="1010" stopIfTrue="1" operator="greaterThan">
      <formula>0.0000001</formula>
    </cfRule>
  </conditionalFormatting>
  <conditionalFormatting sqref="BW31:CA31">
    <cfRule type="cellIs" dxfId="1007" priority="1007" stopIfTrue="1" operator="equal">
      <formula>0</formula>
    </cfRule>
    <cfRule type="cellIs" dxfId="1006" priority="1008" stopIfTrue="1" operator="greaterThan">
      <formula>0.0000001</formula>
    </cfRule>
  </conditionalFormatting>
  <conditionalFormatting sqref="BW31:CA31">
    <cfRule type="cellIs" dxfId="1005" priority="1005" stopIfTrue="1" operator="equal">
      <formula>0</formula>
    </cfRule>
    <cfRule type="cellIs" dxfId="1004" priority="1006" stopIfTrue="1" operator="greaterThan">
      <formula>0.0000001</formula>
    </cfRule>
  </conditionalFormatting>
  <conditionalFormatting sqref="BW31:CA31">
    <cfRule type="cellIs" dxfId="1003" priority="1003" stopIfTrue="1" operator="equal">
      <formula>0</formula>
    </cfRule>
    <cfRule type="cellIs" dxfId="1002" priority="1004" stopIfTrue="1" operator="greaterThan">
      <formula>0.0000001</formula>
    </cfRule>
  </conditionalFormatting>
  <conditionalFormatting sqref="BW31:CA31">
    <cfRule type="cellIs" dxfId="1001" priority="1001" stopIfTrue="1" operator="equal">
      <formula>0</formula>
    </cfRule>
    <cfRule type="cellIs" dxfId="1000" priority="1002" stopIfTrue="1" operator="greaterThan">
      <formula>0.0000001</formula>
    </cfRule>
  </conditionalFormatting>
  <conditionalFormatting sqref="BW31:CA31">
    <cfRule type="cellIs" dxfId="999" priority="999" stopIfTrue="1" operator="equal">
      <formula>0</formula>
    </cfRule>
    <cfRule type="cellIs" dxfId="998" priority="1000" stopIfTrue="1" operator="greaterThan">
      <formula>0.0000001</formula>
    </cfRule>
  </conditionalFormatting>
  <conditionalFormatting sqref="BW31:CA31">
    <cfRule type="cellIs" dxfId="997" priority="997" stopIfTrue="1" operator="equal">
      <formula>0</formula>
    </cfRule>
    <cfRule type="cellIs" dxfId="996" priority="998" stopIfTrue="1" operator="greaterThan">
      <formula>0.0000001</formula>
    </cfRule>
  </conditionalFormatting>
  <conditionalFormatting sqref="BW31:CA31">
    <cfRule type="cellIs" dxfId="995" priority="995" stopIfTrue="1" operator="equal">
      <formula>0</formula>
    </cfRule>
    <cfRule type="cellIs" dxfId="994" priority="996" stopIfTrue="1" operator="greaterThan">
      <formula>0.0000001</formula>
    </cfRule>
  </conditionalFormatting>
  <conditionalFormatting sqref="BW33:CA33">
    <cfRule type="cellIs" dxfId="993" priority="993" stopIfTrue="1" operator="equal">
      <formula>0</formula>
    </cfRule>
    <cfRule type="cellIs" dxfId="992" priority="994" stopIfTrue="1" operator="greaterThan">
      <formula>0.0000001</formula>
    </cfRule>
  </conditionalFormatting>
  <conditionalFormatting sqref="BW33:CA33">
    <cfRule type="cellIs" dxfId="991" priority="991" stopIfTrue="1" operator="equal">
      <formula>0</formula>
    </cfRule>
    <cfRule type="cellIs" dxfId="990" priority="992" stopIfTrue="1" operator="greaterThan">
      <formula>0.0000001</formula>
    </cfRule>
  </conditionalFormatting>
  <conditionalFormatting sqref="BW33:CA33">
    <cfRule type="cellIs" dxfId="989" priority="989" stopIfTrue="1" operator="equal">
      <formula>0</formula>
    </cfRule>
    <cfRule type="cellIs" dxfId="988" priority="990" stopIfTrue="1" operator="greaterThan">
      <formula>0.0000001</formula>
    </cfRule>
  </conditionalFormatting>
  <conditionalFormatting sqref="BW33:CA33">
    <cfRule type="cellIs" dxfId="987" priority="987" stopIfTrue="1" operator="equal">
      <formula>0</formula>
    </cfRule>
    <cfRule type="cellIs" dxfId="986" priority="988" stopIfTrue="1" operator="greaterThan">
      <formula>0.0000001</formula>
    </cfRule>
  </conditionalFormatting>
  <conditionalFormatting sqref="BW33:CA33">
    <cfRule type="cellIs" dxfId="985" priority="985" stopIfTrue="1" operator="equal">
      <formula>0</formula>
    </cfRule>
    <cfRule type="cellIs" dxfId="984" priority="986" stopIfTrue="1" operator="greaterThan">
      <formula>0.0000001</formula>
    </cfRule>
  </conditionalFormatting>
  <conditionalFormatting sqref="BW33:CA33">
    <cfRule type="cellIs" dxfId="983" priority="983" stopIfTrue="1" operator="equal">
      <formula>0</formula>
    </cfRule>
    <cfRule type="cellIs" dxfId="982" priority="984" stopIfTrue="1" operator="greaterThan">
      <formula>0.0000001</formula>
    </cfRule>
  </conditionalFormatting>
  <conditionalFormatting sqref="BW33:CA33">
    <cfRule type="cellIs" dxfId="981" priority="981" stopIfTrue="1" operator="equal">
      <formula>0</formula>
    </cfRule>
    <cfRule type="cellIs" dxfId="980" priority="982" stopIfTrue="1" operator="greaterThan">
      <formula>0.0000001</formula>
    </cfRule>
  </conditionalFormatting>
  <conditionalFormatting sqref="BW35:CA35">
    <cfRule type="cellIs" dxfId="979" priority="979" stopIfTrue="1" operator="equal">
      <formula>0</formula>
    </cfRule>
    <cfRule type="cellIs" dxfId="978" priority="980" stopIfTrue="1" operator="greaterThan">
      <formula>0.0000001</formula>
    </cfRule>
  </conditionalFormatting>
  <conditionalFormatting sqref="BW35:CA35">
    <cfRule type="cellIs" dxfId="977" priority="977" stopIfTrue="1" operator="equal">
      <formula>0</formula>
    </cfRule>
    <cfRule type="cellIs" dxfId="976" priority="978" stopIfTrue="1" operator="greaterThan">
      <formula>0.0000001</formula>
    </cfRule>
  </conditionalFormatting>
  <conditionalFormatting sqref="BW35:CA35">
    <cfRule type="cellIs" dxfId="975" priority="975" stopIfTrue="1" operator="equal">
      <formula>0</formula>
    </cfRule>
    <cfRule type="cellIs" dxfId="974" priority="976" stopIfTrue="1" operator="greaterThan">
      <formula>0.0000001</formula>
    </cfRule>
  </conditionalFormatting>
  <conditionalFormatting sqref="BW35:CA35">
    <cfRule type="cellIs" dxfId="973" priority="973" stopIfTrue="1" operator="equal">
      <formula>0</formula>
    </cfRule>
    <cfRule type="cellIs" dxfId="972" priority="974" stopIfTrue="1" operator="greaterThan">
      <formula>0.0000001</formula>
    </cfRule>
  </conditionalFormatting>
  <conditionalFormatting sqref="BW35:CA35">
    <cfRule type="cellIs" dxfId="971" priority="971" stopIfTrue="1" operator="equal">
      <formula>0</formula>
    </cfRule>
    <cfRule type="cellIs" dxfId="970" priority="972" stopIfTrue="1" operator="greaterThan">
      <formula>0.0000001</formula>
    </cfRule>
  </conditionalFormatting>
  <conditionalFormatting sqref="BW35:CA35">
    <cfRule type="cellIs" dxfId="969" priority="969" stopIfTrue="1" operator="equal">
      <formula>0</formula>
    </cfRule>
    <cfRule type="cellIs" dxfId="968" priority="970" stopIfTrue="1" operator="greaterThan">
      <formula>0.0000001</formula>
    </cfRule>
  </conditionalFormatting>
  <conditionalFormatting sqref="BW35:CA35">
    <cfRule type="cellIs" dxfId="967" priority="967" stopIfTrue="1" operator="equal">
      <formula>0</formula>
    </cfRule>
    <cfRule type="cellIs" dxfId="966" priority="968" stopIfTrue="1" operator="greaterThan">
      <formula>0.0000001</formula>
    </cfRule>
  </conditionalFormatting>
  <conditionalFormatting sqref="BW37:CA37">
    <cfRule type="cellIs" dxfId="965" priority="965" stopIfTrue="1" operator="equal">
      <formula>0</formula>
    </cfRule>
    <cfRule type="cellIs" dxfId="964" priority="966" stopIfTrue="1" operator="greaterThan">
      <formula>0.0000001</formula>
    </cfRule>
  </conditionalFormatting>
  <conditionalFormatting sqref="BW37:CA37">
    <cfRule type="cellIs" dxfId="963" priority="963" stopIfTrue="1" operator="equal">
      <formula>0</formula>
    </cfRule>
    <cfRule type="cellIs" dxfId="962" priority="964" stopIfTrue="1" operator="greaterThan">
      <formula>0.0000001</formula>
    </cfRule>
  </conditionalFormatting>
  <conditionalFormatting sqref="BW37:CA37">
    <cfRule type="cellIs" dxfId="961" priority="961" stopIfTrue="1" operator="equal">
      <formula>0</formula>
    </cfRule>
    <cfRule type="cellIs" dxfId="960" priority="962" stopIfTrue="1" operator="greaterThan">
      <formula>0.0000001</formula>
    </cfRule>
  </conditionalFormatting>
  <conditionalFormatting sqref="BW37:CA37">
    <cfRule type="cellIs" dxfId="959" priority="959" stopIfTrue="1" operator="equal">
      <formula>0</formula>
    </cfRule>
    <cfRule type="cellIs" dxfId="958" priority="960" stopIfTrue="1" operator="greaterThan">
      <formula>0.0000001</formula>
    </cfRule>
  </conditionalFormatting>
  <conditionalFormatting sqref="BW37:CA37">
    <cfRule type="cellIs" dxfId="957" priority="957" stopIfTrue="1" operator="equal">
      <formula>0</formula>
    </cfRule>
    <cfRule type="cellIs" dxfId="956" priority="958" stopIfTrue="1" operator="greaterThan">
      <formula>0.0000001</formula>
    </cfRule>
  </conditionalFormatting>
  <conditionalFormatting sqref="BW37:CA37">
    <cfRule type="cellIs" dxfId="955" priority="955" stopIfTrue="1" operator="equal">
      <formula>0</formula>
    </cfRule>
    <cfRule type="cellIs" dxfId="954" priority="956" stopIfTrue="1" operator="greaterThan">
      <formula>0.0000001</formula>
    </cfRule>
  </conditionalFormatting>
  <conditionalFormatting sqref="BW37:CA37">
    <cfRule type="cellIs" dxfId="953" priority="953" stopIfTrue="1" operator="equal">
      <formula>0</formula>
    </cfRule>
    <cfRule type="cellIs" dxfId="952" priority="954" stopIfTrue="1" operator="greaterThan">
      <formula>0.0000001</formula>
    </cfRule>
  </conditionalFormatting>
  <conditionalFormatting sqref="BW39:CA39">
    <cfRule type="cellIs" dxfId="951" priority="951" stopIfTrue="1" operator="equal">
      <formula>0</formula>
    </cfRule>
    <cfRule type="cellIs" dxfId="950" priority="952" stopIfTrue="1" operator="greaterThan">
      <formula>0.0000001</formula>
    </cfRule>
  </conditionalFormatting>
  <conditionalFormatting sqref="BW39:CA39">
    <cfRule type="cellIs" dxfId="949" priority="949" stopIfTrue="1" operator="equal">
      <formula>0</formula>
    </cfRule>
    <cfRule type="cellIs" dxfId="948" priority="950" stopIfTrue="1" operator="greaterThan">
      <formula>0.0000001</formula>
    </cfRule>
  </conditionalFormatting>
  <conditionalFormatting sqref="BW39:CA39">
    <cfRule type="cellIs" dxfId="947" priority="947" stopIfTrue="1" operator="equal">
      <formula>0</formula>
    </cfRule>
    <cfRule type="cellIs" dxfId="946" priority="948" stopIfTrue="1" operator="greaterThan">
      <formula>0.0000001</formula>
    </cfRule>
  </conditionalFormatting>
  <conditionalFormatting sqref="BW39:CA39">
    <cfRule type="cellIs" dxfId="945" priority="945" stopIfTrue="1" operator="equal">
      <formula>0</formula>
    </cfRule>
    <cfRule type="cellIs" dxfId="944" priority="946" stopIfTrue="1" operator="greaterThan">
      <formula>0.0000001</formula>
    </cfRule>
  </conditionalFormatting>
  <conditionalFormatting sqref="BW39:CA39">
    <cfRule type="cellIs" dxfId="943" priority="943" stopIfTrue="1" operator="equal">
      <formula>0</formula>
    </cfRule>
    <cfRule type="cellIs" dxfId="942" priority="944" stopIfTrue="1" operator="greaterThan">
      <formula>0.0000001</formula>
    </cfRule>
  </conditionalFormatting>
  <conditionalFormatting sqref="BW39:CA39">
    <cfRule type="cellIs" dxfId="941" priority="941" stopIfTrue="1" operator="equal">
      <formula>0</formula>
    </cfRule>
    <cfRule type="cellIs" dxfId="940" priority="942" stopIfTrue="1" operator="greaterThan">
      <formula>0.0000001</formula>
    </cfRule>
  </conditionalFormatting>
  <conditionalFormatting sqref="BW39:CA39">
    <cfRule type="cellIs" dxfId="939" priority="939" stopIfTrue="1" operator="equal">
      <formula>0</formula>
    </cfRule>
    <cfRule type="cellIs" dxfId="938" priority="940" stopIfTrue="1" operator="greaterThan">
      <formula>0.0000001</formula>
    </cfRule>
  </conditionalFormatting>
  <conditionalFormatting sqref="BW41:CA41">
    <cfRule type="cellIs" dxfId="937" priority="937" stopIfTrue="1" operator="equal">
      <formula>0</formula>
    </cfRule>
    <cfRule type="cellIs" dxfId="936" priority="938" stopIfTrue="1" operator="greaterThan">
      <formula>0.0000001</formula>
    </cfRule>
  </conditionalFormatting>
  <conditionalFormatting sqref="BW41:CA41">
    <cfRule type="cellIs" dxfId="935" priority="935" stopIfTrue="1" operator="equal">
      <formula>0</formula>
    </cfRule>
    <cfRule type="cellIs" dxfId="934" priority="936" stopIfTrue="1" operator="greaterThan">
      <formula>0.0000001</formula>
    </cfRule>
  </conditionalFormatting>
  <conditionalFormatting sqref="BW41:CA41">
    <cfRule type="cellIs" dxfId="933" priority="933" stopIfTrue="1" operator="equal">
      <formula>0</formula>
    </cfRule>
    <cfRule type="cellIs" dxfId="932" priority="934" stopIfTrue="1" operator="greaterThan">
      <formula>0.0000001</formula>
    </cfRule>
  </conditionalFormatting>
  <conditionalFormatting sqref="BW41:CA41">
    <cfRule type="cellIs" dxfId="931" priority="931" stopIfTrue="1" operator="equal">
      <formula>0</formula>
    </cfRule>
    <cfRule type="cellIs" dxfId="930" priority="932" stopIfTrue="1" operator="greaterThan">
      <formula>0.0000001</formula>
    </cfRule>
  </conditionalFormatting>
  <conditionalFormatting sqref="BW41:CA41">
    <cfRule type="cellIs" dxfId="929" priority="929" stopIfTrue="1" operator="equal">
      <formula>0</formula>
    </cfRule>
    <cfRule type="cellIs" dxfId="928" priority="930" stopIfTrue="1" operator="greaterThan">
      <formula>0.0000001</formula>
    </cfRule>
  </conditionalFormatting>
  <conditionalFormatting sqref="BW41:CA41">
    <cfRule type="cellIs" dxfId="927" priority="927" stopIfTrue="1" operator="equal">
      <formula>0</formula>
    </cfRule>
    <cfRule type="cellIs" dxfId="926" priority="928" stopIfTrue="1" operator="greaterThan">
      <formula>0.0000001</formula>
    </cfRule>
  </conditionalFormatting>
  <conditionalFormatting sqref="BW41:CA41">
    <cfRule type="cellIs" dxfId="925" priority="925" stopIfTrue="1" operator="equal">
      <formula>0</formula>
    </cfRule>
    <cfRule type="cellIs" dxfId="924" priority="926" stopIfTrue="1" operator="greaterThan">
      <formula>0.0000001</formula>
    </cfRule>
  </conditionalFormatting>
  <conditionalFormatting sqref="BW43:CA43">
    <cfRule type="cellIs" dxfId="923" priority="923" stopIfTrue="1" operator="equal">
      <formula>0</formula>
    </cfRule>
    <cfRule type="cellIs" dxfId="922" priority="924" stopIfTrue="1" operator="greaterThan">
      <formula>0.0000001</formula>
    </cfRule>
  </conditionalFormatting>
  <conditionalFormatting sqref="BW43:CA43">
    <cfRule type="cellIs" dxfId="921" priority="921" stopIfTrue="1" operator="equal">
      <formula>0</formula>
    </cfRule>
    <cfRule type="cellIs" dxfId="920" priority="922" stopIfTrue="1" operator="greaterThan">
      <formula>0.0000001</formula>
    </cfRule>
  </conditionalFormatting>
  <conditionalFormatting sqref="BW43:CA43">
    <cfRule type="cellIs" dxfId="919" priority="919" stopIfTrue="1" operator="equal">
      <formula>0</formula>
    </cfRule>
    <cfRule type="cellIs" dxfId="918" priority="920" stopIfTrue="1" operator="greaterThan">
      <formula>0.0000001</formula>
    </cfRule>
  </conditionalFormatting>
  <conditionalFormatting sqref="BW43:CA43">
    <cfRule type="cellIs" dxfId="917" priority="917" stopIfTrue="1" operator="equal">
      <formula>0</formula>
    </cfRule>
    <cfRule type="cellIs" dxfId="916" priority="918" stopIfTrue="1" operator="greaterThan">
      <formula>0.0000001</formula>
    </cfRule>
  </conditionalFormatting>
  <conditionalFormatting sqref="BW43:CA43">
    <cfRule type="cellIs" dxfId="915" priority="915" stopIfTrue="1" operator="equal">
      <formula>0</formula>
    </cfRule>
    <cfRule type="cellIs" dxfId="914" priority="916" stopIfTrue="1" operator="greaterThan">
      <formula>0.0000001</formula>
    </cfRule>
  </conditionalFormatting>
  <conditionalFormatting sqref="BW43:CA43">
    <cfRule type="cellIs" dxfId="913" priority="913" stopIfTrue="1" operator="equal">
      <formula>0</formula>
    </cfRule>
    <cfRule type="cellIs" dxfId="912" priority="914" stopIfTrue="1" operator="greaterThan">
      <formula>0.0000001</formula>
    </cfRule>
  </conditionalFormatting>
  <conditionalFormatting sqref="BW43:CA43">
    <cfRule type="cellIs" dxfId="911" priority="911" stopIfTrue="1" operator="equal">
      <formula>0</formula>
    </cfRule>
    <cfRule type="cellIs" dxfId="910" priority="912" stopIfTrue="1" operator="greaterThan">
      <formula>0.0000001</formula>
    </cfRule>
  </conditionalFormatting>
  <conditionalFormatting sqref="BW45:CA45">
    <cfRule type="cellIs" dxfId="909" priority="909" stopIfTrue="1" operator="equal">
      <formula>0</formula>
    </cfRule>
    <cfRule type="cellIs" dxfId="908" priority="910" stopIfTrue="1" operator="greaterThan">
      <formula>0.0000001</formula>
    </cfRule>
  </conditionalFormatting>
  <conditionalFormatting sqref="BW45:CA45">
    <cfRule type="cellIs" dxfId="907" priority="907" stopIfTrue="1" operator="equal">
      <formula>0</formula>
    </cfRule>
    <cfRule type="cellIs" dxfId="906" priority="908" stopIfTrue="1" operator="greaterThan">
      <formula>0.0000001</formula>
    </cfRule>
  </conditionalFormatting>
  <conditionalFormatting sqref="BW45:CA45">
    <cfRule type="cellIs" dxfId="905" priority="905" stopIfTrue="1" operator="equal">
      <formula>0</formula>
    </cfRule>
    <cfRule type="cellIs" dxfId="904" priority="906" stopIfTrue="1" operator="greaterThan">
      <formula>0.0000001</formula>
    </cfRule>
  </conditionalFormatting>
  <conditionalFormatting sqref="BW45:CA45">
    <cfRule type="cellIs" dxfId="903" priority="903" stopIfTrue="1" operator="equal">
      <formula>0</formula>
    </cfRule>
    <cfRule type="cellIs" dxfId="902" priority="904" stopIfTrue="1" operator="greaterThan">
      <formula>0.0000001</formula>
    </cfRule>
  </conditionalFormatting>
  <conditionalFormatting sqref="BW45:CA45">
    <cfRule type="cellIs" dxfId="901" priority="901" stopIfTrue="1" operator="equal">
      <formula>0</formula>
    </cfRule>
    <cfRule type="cellIs" dxfId="900" priority="902" stopIfTrue="1" operator="greaterThan">
      <formula>0.0000001</formula>
    </cfRule>
  </conditionalFormatting>
  <conditionalFormatting sqref="BW45:CA45">
    <cfRule type="cellIs" dxfId="899" priority="899" stopIfTrue="1" operator="equal">
      <formula>0</formula>
    </cfRule>
    <cfRule type="cellIs" dxfId="898" priority="900" stopIfTrue="1" operator="greaterThan">
      <formula>0.0000001</formula>
    </cfRule>
  </conditionalFormatting>
  <conditionalFormatting sqref="BW45:CA45">
    <cfRule type="cellIs" dxfId="897" priority="897" stopIfTrue="1" operator="equal">
      <formula>0</formula>
    </cfRule>
    <cfRule type="cellIs" dxfId="896" priority="898" stopIfTrue="1" operator="greaterThan">
      <formula>0.0000001</formula>
    </cfRule>
  </conditionalFormatting>
  <conditionalFormatting sqref="BW33:CA33">
    <cfRule type="cellIs" dxfId="895" priority="895" stopIfTrue="1" operator="equal">
      <formula>0</formula>
    </cfRule>
    <cfRule type="cellIs" dxfId="894" priority="896" stopIfTrue="1" operator="greaterThan">
      <formula>0.0000001</formula>
    </cfRule>
  </conditionalFormatting>
  <conditionalFormatting sqref="BW33:CA33">
    <cfRule type="cellIs" dxfId="893" priority="893" stopIfTrue="1" operator="equal">
      <formula>0</formula>
    </cfRule>
    <cfRule type="cellIs" dxfId="892" priority="894" stopIfTrue="1" operator="greaterThan">
      <formula>0.0000001</formula>
    </cfRule>
  </conditionalFormatting>
  <conditionalFormatting sqref="BW33:CA33">
    <cfRule type="cellIs" dxfId="891" priority="891" stopIfTrue="1" operator="equal">
      <formula>0</formula>
    </cfRule>
    <cfRule type="cellIs" dxfId="890" priority="892" stopIfTrue="1" operator="greaterThan">
      <formula>0.0000001</formula>
    </cfRule>
  </conditionalFormatting>
  <conditionalFormatting sqref="BW33:CA33">
    <cfRule type="cellIs" dxfId="889" priority="889" stopIfTrue="1" operator="equal">
      <formula>0</formula>
    </cfRule>
    <cfRule type="cellIs" dxfId="888" priority="890" stopIfTrue="1" operator="greaterThan">
      <formula>0.0000001</formula>
    </cfRule>
  </conditionalFormatting>
  <conditionalFormatting sqref="BW33:CA33">
    <cfRule type="cellIs" dxfId="887" priority="887" stopIfTrue="1" operator="equal">
      <formula>0</formula>
    </cfRule>
    <cfRule type="cellIs" dxfId="886" priority="888" stopIfTrue="1" operator="greaterThan">
      <formula>0.0000001</formula>
    </cfRule>
  </conditionalFormatting>
  <conditionalFormatting sqref="BW33:CA33">
    <cfRule type="cellIs" dxfId="885" priority="885" stopIfTrue="1" operator="equal">
      <formula>0</formula>
    </cfRule>
    <cfRule type="cellIs" dxfId="884" priority="886" stopIfTrue="1" operator="greaterThan">
      <formula>0.0000001</formula>
    </cfRule>
  </conditionalFormatting>
  <conditionalFormatting sqref="BW33:CA33">
    <cfRule type="cellIs" dxfId="883" priority="883" stopIfTrue="1" operator="equal">
      <formula>0</formula>
    </cfRule>
    <cfRule type="cellIs" dxfId="882" priority="884" stopIfTrue="1" operator="greaterThan">
      <formula>0.0000001</formula>
    </cfRule>
  </conditionalFormatting>
  <conditionalFormatting sqref="BW33:CA33">
    <cfRule type="cellIs" dxfId="881" priority="881" stopIfTrue="1" operator="equal">
      <formula>0</formula>
    </cfRule>
    <cfRule type="cellIs" dxfId="880" priority="882" stopIfTrue="1" operator="greaterThan">
      <formula>0.0000001</formula>
    </cfRule>
  </conditionalFormatting>
  <conditionalFormatting sqref="BW33:CA33">
    <cfRule type="cellIs" dxfId="879" priority="879" stopIfTrue="1" operator="equal">
      <formula>0</formula>
    </cfRule>
    <cfRule type="cellIs" dxfId="878" priority="880" stopIfTrue="1" operator="greaterThan">
      <formula>0.0000001</formula>
    </cfRule>
  </conditionalFormatting>
  <conditionalFormatting sqref="BW33:CA33">
    <cfRule type="cellIs" dxfId="877" priority="877" stopIfTrue="1" operator="equal">
      <formula>0</formula>
    </cfRule>
    <cfRule type="cellIs" dxfId="876" priority="878" stopIfTrue="1" operator="greaterThan">
      <formula>0.0000001</formula>
    </cfRule>
  </conditionalFormatting>
  <conditionalFormatting sqref="BW33:CA33">
    <cfRule type="cellIs" dxfId="875" priority="875" stopIfTrue="1" operator="equal">
      <formula>0</formula>
    </cfRule>
    <cfRule type="cellIs" dxfId="874" priority="876" stopIfTrue="1" operator="greaterThan">
      <formula>0.0000001</formula>
    </cfRule>
  </conditionalFormatting>
  <conditionalFormatting sqref="BW33:CA33">
    <cfRule type="cellIs" dxfId="873" priority="873" stopIfTrue="1" operator="equal">
      <formula>0</formula>
    </cfRule>
    <cfRule type="cellIs" dxfId="872" priority="874" stopIfTrue="1" operator="greaterThan">
      <formula>0.0000001</formula>
    </cfRule>
  </conditionalFormatting>
  <conditionalFormatting sqref="BW33:CA33">
    <cfRule type="cellIs" dxfId="871" priority="871" stopIfTrue="1" operator="equal">
      <formula>0</formula>
    </cfRule>
    <cfRule type="cellIs" dxfId="870" priority="872" stopIfTrue="1" operator="greaterThan">
      <formula>0.0000001</formula>
    </cfRule>
  </conditionalFormatting>
  <conditionalFormatting sqref="BW33:CA33">
    <cfRule type="cellIs" dxfId="869" priority="869" stopIfTrue="1" operator="equal">
      <formula>0</formula>
    </cfRule>
    <cfRule type="cellIs" dxfId="868" priority="870" stopIfTrue="1" operator="greaterThan">
      <formula>0.0000001</formula>
    </cfRule>
  </conditionalFormatting>
  <conditionalFormatting sqref="BW35:CA35">
    <cfRule type="cellIs" dxfId="867" priority="867" stopIfTrue="1" operator="equal">
      <formula>0</formula>
    </cfRule>
    <cfRule type="cellIs" dxfId="866" priority="868" stopIfTrue="1" operator="greaterThan">
      <formula>0.0000001</formula>
    </cfRule>
  </conditionalFormatting>
  <conditionalFormatting sqref="BW35:CA35">
    <cfRule type="cellIs" dxfId="865" priority="865" stopIfTrue="1" operator="equal">
      <formula>0</formula>
    </cfRule>
    <cfRule type="cellIs" dxfId="864" priority="866" stopIfTrue="1" operator="greaterThan">
      <formula>0.0000001</formula>
    </cfRule>
  </conditionalFormatting>
  <conditionalFormatting sqref="BW35:CA35">
    <cfRule type="cellIs" dxfId="863" priority="863" stopIfTrue="1" operator="equal">
      <formula>0</formula>
    </cfRule>
    <cfRule type="cellIs" dxfId="862" priority="864" stopIfTrue="1" operator="greaterThan">
      <formula>0.0000001</formula>
    </cfRule>
  </conditionalFormatting>
  <conditionalFormatting sqref="BW35:CA35">
    <cfRule type="cellIs" dxfId="861" priority="861" stopIfTrue="1" operator="equal">
      <formula>0</formula>
    </cfRule>
    <cfRule type="cellIs" dxfId="860" priority="862" stopIfTrue="1" operator="greaterThan">
      <formula>0.0000001</formula>
    </cfRule>
  </conditionalFormatting>
  <conditionalFormatting sqref="BW35:CA35">
    <cfRule type="cellIs" dxfId="859" priority="859" stopIfTrue="1" operator="equal">
      <formula>0</formula>
    </cfRule>
    <cfRule type="cellIs" dxfId="858" priority="860" stopIfTrue="1" operator="greaterThan">
      <formula>0.0000001</formula>
    </cfRule>
  </conditionalFormatting>
  <conditionalFormatting sqref="BW35:CA35">
    <cfRule type="cellIs" dxfId="857" priority="857" stopIfTrue="1" operator="equal">
      <formula>0</formula>
    </cfRule>
    <cfRule type="cellIs" dxfId="856" priority="858" stopIfTrue="1" operator="greaterThan">
      <formula>0.0000001</formula>
    </cfRule>
  </conditionalFormatting>
  <conditionalFormatting sqref="BW35:CA35">
    <cfRule type="cellIs" dxfId="855" priority="855" stopIfTrue="1" operator="equal">
      <formula>0</formula>
    </cfRule>
    <cfRule type="cellIs" dxfId="854" priority="856" stopIfTrue="1" operator="greaterThan">
      <formula>0.0000001</formula>
    </cfRule>
  </conditionalFormatting>
  <conditionalFormatting sqref="BW35:CA35">
    <cfRule type="cellIs" dxfId="853" priority="853" stopIfTrue="1" operator="equal">
      <formula>0</formula>
    </cfRule>
    <cfRule type="cellIs" dxfId="852" priority="854" stopIfTrue="1" operator="greaterThan">
      <formula>0.0000001</formula>
    </cfRule>
  </conditionalFormatting>
  <conditionalFormatting sqref="BW35:CA35">
    <cfRule type="cellIs" dxfId="851" priority="851" stopIfTrue="1" operator="equal">
      <formula>0</formula>
    </cfRule>
    <cfRule type="cellIs" dxfId="850" priority="852" stopIfTrue="1" operator="greaterThan">
      <formula>0.0000001</formula>
    </cfRule>
  </conditionalFormatting>
  <conditionalFormatting sqref="BW35:CA35">
    <cfRule type="cellIs" dxfId="849" priority="849" stopIfTrue="1" operator="equal">
      <formula>0</formula>
    </cfRule>
    <cfRule type="cellIs" dxfId="848" priority="850" stopIfTrue="1" operator="greaterThan">
      <formula>0.0000001</formula>
    </cfRule>
  </conditionalFormatting>
  <conditionalFormatting sqref="BW35:CA35">
    <cfRule type="cellIs" dxfId="847" priority="847" stopIfTrue="1" operator="equal">
      <formula>0</formula>
    </cfRule>
    <cfRule type="cellIs" dxfId="846" priority="848" stopIfTrue="1" operator="greaterThan">
      <formula>0.0000001</formula>
    </cfRule>
  </conditionalFormatting>
  <conditionalFormatting sqref="BW35:CA35">
    <cfRule type="cellIs" dxfId="845" priority="845" stopIfTrue="1" operator="equal">
      <formula>0</formula>
    </cfRule>
    <cfRule type="cellIs" dxfId="844" priority="846" stopIfTrue="1" operator="greaterThan">
      <formula>0.0000001</formula>
    </cfRule>
  </conditionalFormatting>
  <conditionalFormatting sqref="BW35:CA35">
    <cfRule type="cellIs" dxfId="843" priority="843" stopIfTrue="1" operator="equal">
      <formula>0</formula>
    </cfRule>
    <cfRule type="cellIs" dxfId="842" priority="844" stopIfTrue="1" operator="greaterThan">
      <formula>0.0000001</formula>
    </cfRule>
  </conditionalFormatting>
  <conditionalFormatting sqref="BW35:CA35">
    <cfRule type="cellIs" dxfId="841" priority="841" stopIfTrue="1" operator="equal">
      <formula>0</formula>
    </cfRule>
    <cfRule type="cellIs" dxfId="840" priority="842" stopIfTrue="1" operator="greaterThan">
      <formula>0.0000001</formula>
    </cfRule>
  </conditionalFormatting>
  <conditionalFormatting sqref="CB31:CF31">
    <cfRule type="cellIs" dxfId="839" priority="839" stopIfTrue="1" operator="equal">
      <formula>0</formula>
    </cfRule>
    <cfRule type="cellIs" dxfId="838" priority="840" stopIfTrue="1" operator="greaterThan">
      <formula>0.0000001</formula>
    </cfRule>
  </conditionalFormatting>
  <conditionalFormatting sqref="CB31:CF31">
    <cfRule type="cellIs" dxfId="837" priority="837" stopIfTrue="1" operator="equal">
      <formula>0</formula>
    </cfRule>
    <cfRule type="cellIs" dxfId="836" priority="838" stopIfTrue="1" operator="greaterThan">
      <formula>0.0000001</formula>
    </cfRule>
  </conditionalFormatting>
  <conditionalFormatting sqref="CB31:CF31">
    <cfRule type="cellIs" dxfId="835" priority="835" stopIfTrue="1" operator="equal">
      <formula>0</formula>
    </cfRule>
    <cfRule type="cellIs" dxfId="834" priority="836" stopIfTrue="1" operator="greaterThan">
      <formula>0.0000001</formula>
    </cfRule>
  </conditionalFormatting>
  <conditionalFormatting sqref="CB31:CF31">
    <cfRule type="cellIs" dxfId="833" priority="833" stopIfTrue="1" operator="equal">
      <formula>0</formula>
    </cfRule>
    <cfRule type="cellIs" dxfId="832" priority="834" stopIfTrue="1" operator="greaterThan">
      <formula>0.0000001</formula>
    </cfRule>
  </conditionalFormatting>
  <conditionalFormatting sqref="CB31:CF31">
    <cfRule type="cellIs" dxfId="831" priority="831" stopIfTrue="1" operator="equal">
      <formula>0</formula>
    </cfRule>
    <cfRule type="cellIs" dxfId="830" priority="832" stopIfTrue="1" operator="greaterThan">
      <formula>0.0000001</formula>
    </cfRule>
  </conditionalFormatting>
  <conditionalFormatting sqref="CB31:CF31">
    <cfRule type="cellIs" dxfId="829" priority="829" stopIfTrue="1" operator="equal">
      <formula>0</formula>
    </cfRule>
    <cfRule type="cellIs" dxfId="828" priority="830" stopIfTrue="1" operator="greaterThan">
      <formula>0.0000001</formula>
    </cfRule>
  </conditionalFormatting>
  <conditionalFormatting sqref="CB31:CF31">
    <cfRule type="cellIs" dxfId="827" priority="827" stopIfTrue="1" operator="equal">
      <formula>0</formula>
    </cfRule>
    <cfRule type="cellIs" dxfId="826" priority="828" stopIfTrue="1" operator="greaterThan">
      <formula>0.0000001</formula>
    </cfRule>
  </conditionalFormatting>
  <conditionalFormatting sqref="CB17:CF17">
    <cfRule type="cellIs" dxfId="825" priority="825" stopIfTrue="1" operator="equal">
      <formula>0</formula>
    </cfRule>
    <cfRule type="cellIs" dxfId="824" priority="826" stopIfTrue="1" operator="greaterThan">
      <formula>0.0000001</formula>
    </cfRule>
  </conditionalFormatting>
  <conditionalFormatting sqref="CB17:CF17">
    <cfRule type="cellIs" dxfId="823" priority="823" stopIfTrue="1" operator="equal">
      <formula>0</formula>
    </cfRule>
    <cfRule type="cellIs" dxfId="822" priority="824" stopIfTrue="1" operator="greaterThan">
      <formula>0.0000001</formula>
    </cfRule>
  </conditionalFormatting>
  <conditionalFormatting sqref="CB17:CF17">
    <cfRule type="cellIs" dxfId="821" priority="821" stopIfTrue="1" operator="equal">
      <formula>0</formula>
    </cfRule>
    <cfRule type="cellIs" dxfId="820" priority="822" stopIfTrue="1" operator="greaterThan">
      <formula>0.0000001</formula>
    </cfRule>
  </conditionalFormatting>
  <conditionalFormatting sqref="CB17:CF17">
    <cfRule type="cellIs" dxfId="819" priority="819" stopIfTrue="1" operator="equal">
      <formula>0</formula>
    </cfRule>
    <cfRule type="cellIs" dxfId="818" priority="820" stopIfTrue="1" operator="greaterThan">
      <formula>0.0000001</formula>
    </cfRule>
  </conditionalFormatting>
  <conditionalFormatting sqref="CB17:CF17">
    <cfRule type="cellIs" dxfId="817" priority="817" stopIfTrue="1" operator="equal">
      <formula>0</formula>
    </cfRule>
    <cfRule type="cellIs" dxfId="816" priority="818" stopIfTrue="1" operator="greaterThan">
      <formula>0.0000001</formula>
    </cfRule>
  </conditionalFormatting>
  <conditionalFormatting sqref="CB17:CF17">
    <cfRule type="cellIs" dxfId="815" priority="815" stopIfTrue="1" operator="equal">
      <formula>0</formula>
    </cfRule>
    <cfRule type="cellIs" dxfId="814" priority="816" stopIfTrue="1" operator="greaterThan">
      <formula>0.0000001</formula>
    </cfRule>
  </conditionalFormatting>
  <conditionalFormatting sqref="CB17:CF17">
    <cfRule type="cellIs" dxfId="813" priority="813" stopIfTrue="1" operator="equal">
      <formula>0</formula>
    </cfRule>
    <cfRule type="cellIs" dxfId="812" priority="814" stopIfTrue="1" operator="greaterThan">
      <formula>0.0000001</formula>
    </cfRule>
  </conditionalFormatting>
  <conditionalFormatting sqref="CB19:CF19">
    <cfRule type="cellIs" dxfId="811" priority="811" stopIfTrue="1" operator="equal">
      <formula>0</formula>
    </cfRule>
    <cfRule type="cellIs" dxfId="810" priority="812" stopIfTrue="1" operator="greaterThan">
      <formula>0.0000001</formula>
    </cfRule>
  </conditionalFormatting>
  <conditionalFormatting sqref="CB19:CF19">
    <cfRule type="cellIs" dxfId="809" priority="809" stopIfTrue="1" operator="equal">
      <formula>0</formula>
    </cfRule>
    <cfRule type="cellIs" dxfId="808" priority="810" stopIfTrue="1" operator="greaterThan">
      <formula>0.0000001</formula>
    </cfRule>
  </conditionalFormatting>
  <conditionalFormatting sqref="CB19:CF19">
    <cfRule type="cellIs" dxfId="807" priority="807" stopIfTrue="1" operator="equal">
      <formula>0</formula>
    </cfRule>
    <cfRule type="cellIs" dxfId="806" priority="808" stopIfTrue="1" operator="greaterThan">
      <formula>0.0000001</formula>
    </cfRule>
  </conditionalFormatting>
  <conditionalFormatting sqref="CB19:CF19">
    <cfRule type="cellIs" dxfId="805" priority="805" stopIfTrue="1" operator="equal">
      <formula>0</formula>
    </cfRule>
    <cfRule type="cellIs" dxfId="804" priority="806" stopIfTrue="1" operator="greaterThan">
      <formula>0.0000001</formula>
    </cfRule>
  </conditionalFormatting>
  <conditionalFormatting sqref="CB19:CF19">
    <cfRule type="cellIs" dxfId="803" priority="803" stopIfTrue="1" operator="equal">
      <formula>0</formula>
    </cfRule>
    <cfRule type="cellIs" dxfId="802" priority="804" stopIfTrue="1" operator="greaterThan">
      <formula>0.0000001</formula>
    </cfRule>
  </conditionalFormatting>
  <conditionalFormatting sqref="CB19:CF19">
    <cfRule type="cellIs" dxfId="801" priority="801" stopIfTrue="1" operator="equal">
      <formula>0</formula>
    </cfRule>
    <cfRule type="cellIs" dxfId="800" priority="802" stopIfTrue="1" operator="greaterThan">
      <formula>0.0000001</formula>
    </cfRule>
  </conditionalFormatting>
  <conditionalFormatting sqref="CB19:CF19">
    <cfRule type="cellIs" dxfId="799" priority="799" stopIfTrue="1" operator="equal">
      <formula>0</formula>
    </cfRule>
    <cfRule type="cellIs" dxfId="798" priority="800" stopIfTrue="1" operator="greaterThan">
      <formula>0.0000001</formula>
    </cfRule>
  </conditionalFormatting>
  <conditionalFormatting sqref="CB21:CF21">
    <cfRule type="cellIs" dxfId="797" priority="797" stopIfTrue="1" operator="equal">
      <formula>0</formula>
    </cfRule>
    <cfRule type="cellIs" dxfId="796" priority="798" stopIfTrue="1" operator="greaterThan">
      <formula>0.0000001</formula>
    </cfRule>
  </conditionalFormatting>
  <conditionalFormatting sqref="CB21:CF21">
    <cfRule type="cellIs" dxfId="795" priority="795" stopIfTrue="1" operator="equal">
      <formula>0</formula>
    </cfRule>
    <cfRule type="cellIs" dxfId="794" priority="796" stopIfTrue="1" operator="greaterThan">
      <formula>0.0000001</formula>
    </cfRule>
  </conditionalFormatting>
  <conditionalFormatting sqref="CB21:CF21">
    <cfRule type="cellIs" dxfId="793" priority="793" stopIfTrue="1" operator="equal">
      <formula>0</formula>
    </cfRule>
    <cfRule type="cellIs" dxfId="792" priority="794" stopIfTrue="1" operator="greaterThan">
      <formula>0.0000001</formula>
    </cfRule>
  </conditionalFormatting>
  <conditionalFormatting sqref="CB21:CF21">
    <cfRule type="cellIs" dxfId="791" priority="791" stopIfTrue="1" operator="equal">
      <formula>0</formula>
    </cfRule>
    <cfRule type="cellIs" dxfId="790" priority="792" stopIfTrue="1" operator="greaterThan">
      <formula>0.0000001</formula>
    </cfRule>
  </conditionalFormatting>
  <conditionalFormatting sqref="CB21:CF21">
    <cfRule type="cellIs" dxfId="789" priority="789" stopIfTrue="1" operator="equal">
      <formula>0</formula>
    </cfRule>
    <cfRule type="cellIs" dxfId="788" priority="790" stopIfTrue="1" operator="greaterThan">
      <formula>0.0000001</formula>
    </cfRule>
  </conditionalFormatting>
  <conditionalFormatting sqref="CB21:CF21">
    <cfRule type="cellIs" dxfId="787" priority="787" stopIfTrue="1" operator="equal">
      <formula>0</formula>
    </cfRule>
    <cfRule type="cellIs" dxfId="786" priority="788" stopIfTrue="1" operator="greaterThan">
      <formula>0.0000001</formula>
    </cfRule>
  </conditionalFormatting>
  <conditionalFormatting sqref="CB21:CF21">
    <cfRule type="cellIs" dxfId="785" priority="785" stopIfTrue="1" operator="equal">
      <formula>0</formula>
    </cfRule>
    <cfRule type="cellIs" dxfId="784" priority="786" stopIfTrue="1" operator="greaterThan">
      <formula>0.0000001</formula>
    </cfRule>
  </conditionalFormatting>
  <conditionalFormatting sqref="CB23:CF23">
    <cfRule type="cellIs" dxfId="783" priority="783" stopIfTrue="1" operator="equal">
      <formula>0</formula>
    </cfRule>
    <cfRule type="cellIs" dxfId="782" priority="784" stopIfTrue="1" operator="greaterThan">
      <formula>0.0000001</formula>
    </cfRule>
  </conditionalFormatting>
  <conditionalFormatting sqref="CB23:CF23">
    <cfRule type="cellIs" dxfId="781" priority="781" stopIfTrue="1" operator="equal">
      <formula>0</formula>
    </cfRule>
    <cfRule type="cellIs" dxfId="780" priority="782" stopIfTrue="1" operator="greaterThan">
      <formula>0.0000001</formula>
    </cfRule>
  </conditionalFormatting>
  <conditionalFormatting sqref="CB23:CF23">
    <cfRule type="cellIs" dxfId="779" priority="779" stopIfTrue="1" operator="equal">
      <formula>0</formula>
    </cfRule>
    <cfRule type="cellIs" dxfId="778" priority="780" stopIfTrue="1" operator="greaterThan">
      <formula>0.0000001</formula>
    </cfRule>
  </conditionalFormatting>
  <conditionalFormatting sqref="CB23:CF23">
    <cfRule type="cellIs" dxfId="777" priority="777" stopIfTrue="1" operator="equal">
      <formula>0</formula>
    </cfRule>
    <cfRule type="cellIs" dxfId="776" priority="778" stopIfTrue="1" operator="greaterThan">
      <formula>0.0000001</formula>
    </cfRule>
  </conditionalFormatting>
  <conditionalFormatting sqref="CB23:CF23">
    <cfRule type="cellIs" dxfId="775" priority="775" stopIfTrue="1" operator="equal">
      <formula>0</formula>
    </cfRule>
    <cfRule type="cellIs" dxfId="774" priority="776" stopIfTrue="1" operator="greaterThan">
      <formula>0.0000001</formula>
    </cfRule>
  </conditionalFormatting>
  <conditionalFormatting sqref="CB23:CF23">
    <cfRule type="cellIs" dxfId="773" priority="773" stopIfTrue="1" operator="equal">
      <formula>0</formula>
    </cfRule>
    <cfRule type="cellIs" dxfId="772" priority="774" stopIfTrue="1" operator="greaterThan">
      <formula>0.0000001</formula>
    </cfRule>
  </conditionalFormatting>
  <conditionalFormatting sqref="CB23:CF23">
    <cfRule type="cellIs" dxfId="771" priority="771" stopIfTrue="1" operator="equal">
      <formula>0</formula>
    </cfRule>
    <cfRule type="cellIs" dxfId="770" priority="772" stopIfTrue="1" operator="greaterThan">
      <formula>0.0000001</formula>
    </cfRule>
  </conditionalFormatting>
  <conditionalFormatting sqref="CB25:CF25">
    <cfRule type="cellIs" dxfId="769" priority="769" stopIfTrue="1" operator="equal">
      <formula>0</formula>
    </cfRule>
    <cfRule type="cellIs" dxfId="768" priority="770" stopIfTrue="1" operator="greaterThan">
      <formula>0.0000001</formula>
    </cfRule>
  </conditionalFormatting>
  <conditionalFormatting sqref="CB25:CF25">
    <cfRule type="cellIs" dxfId="767" priority="767" stopIfTrue="1" operator="equal">
      <formula>0</formula>
    </cfRule>
    <cfRule type="cellIs" dxfId="766" priority="768" stopIfTrue="1" operator="greaterThan">
      <formula>0.0000001</formula>
    </cfRule>
  </conditionalFormatting>
  <conditionalFormatting sqref="CB25:CF25">
    <cfRule type="cellIs" dxfId="765" priority="765" stopIfTrue="1" operator="equal">
      <formula>0</formula>
    </cfRule>
    <cfRule type="cellIs" dxfId="764" priority="766" stopIfTrue="1" operator="greaterThan">
      <formula>0.0000001</formula>
    </cfRule>
  </conditionalFormatting>
  <conditionalFormatting sqref="CB25:CF25">
    <cfRule type="cellIs" dxfId="763" priority="763" stopIfTrue="1" operator="equal">
      <formula>0</formula>
    </cfRule>
    <cfRule type="cellIs" dxfId="762" priority="764" stopIfTrue="1" operator="greaterThan">
      <formula>0.0000001</formula>
    </cfRule>
  </conditionalFormatting>
  <conditionalFormatting sqref="CB25:CF25">
    <cfRule type="cellIs" dxfId="761" priority="761" stopIfTrue="1" operator="equal">
      <formula>0</formula>
    </cfRule>
    <cfRule type="cellIs" dxfId="760" priority="762" stopIfTrue="1" operator="greaterThan">
      <formula>0.0000001</formula>
    </cfRule>
  </conditionalFormatting>
  <conditionalFormatting sqref="CB25:CF25">
    <cfRule type="cellIs" dxfId="759" priority="759" stopIfTrue="1" operator="equal">
      <formula>0</formula>
    </cfRule>
    <cfRule type="cellIs" dxfId="758" priority="760" stopIfTrue="1" operator="greaterThan">
      <formula>0.0000001</formula>
    </cfRule>
  </conditionalFormatting>
  <conditionalFormatting sqref="CB25:CF25">
    <cfRule type="cellIs" dxfId="757" priority="757" stopIfTrue="1" operator="equal">
      <formula>0</formula>
    </cfRule>
    <cfRule type="cellIs" dxfId="756" priority="758" stopIfTrue="1" operator="greaterThan">
      <formula>0.0000001</formula>
    </cfRule>
  </conditionalFormatting>
  <conditionalFormatting sqref="CB27:CF27">
    <cfRule type="cellIs" dxfId="755" priority="755" stopIfTrue="1" operator="equal">
      <formula>0</formula>
    </cfRule>
    <cfRule type="cellIs" dxfId="754" priority="756" stopIfTrue="1" operator="greaterThan">
      <formula>0.0000001</formula>
    </cfRule>
  </conditionalFormatting>
  <conditionalFormatting sqref="CB27:CF27">
    <cfRule type="cellIs" dxfId="753" priority="753" stopIfTrue="1" operator="equal">
      <formula>0</formula>
    </cfRule>
    <cfRule type="cellIs" dxfId="752" priority="754" stopIfTrue="1" operator="greaterThan">
      <formula>0.0000001</formula>
    </cfRule>
  </conditionalFormatting>
  <conditionalFormatting sqref="CB27:CF27">
    <cfRule type="cellIs" dxfId="751" priority="751" stopIfTrue="1" operator="equal">
      <formula>0</formula>
    </cfRule>
    <cfRule type="cellIs" dxfId="750" priority="752" stopIfTrue="1" operator="greaterThan">
      <formula>0.0000001</formula>
    </cfRule>
  </conditionalFormatting>
  <conditionalFormatting sqref="CB27:CF27">
    <cfRule type="cellIs" dxfId="749" priority="749" stopIfTrue="1" operator="equal">
      <formula>0</formula>
    </cfRule>
    <cfRule type="cellIs" dxfId="748" priority="750" stopIfTrue="1" operator="greaterThan">
      <formula>0.0000001</formula>
    </cfRule>
  </conditionalFormatting>
  <conditionalFormatting sqref="CB27:CF27">
    <cfRule type="cellIs" dxfId="747" priority="747" stopIfTrue="1" operator="equal">
      <formula>0</formula>
    </cfRule>
    <cfRule type="cellIs" dxfId="746" priority="748" stopIfTrue="1" operator="greaterThan">
      <formula>0.0000001</formula>
    </cfRule>
  </conditionalFormatting>
  <conditionalFormatting sqref="CB27:CF27">
    <cfRule type="cellIs" dxfId="745" priority="745" stopIfTrue="1" operator="equal">
      <formula>0</formula>
    </cfRule>
    <cfRule type="cellIs" dxfId="744" priority="746" stopIfTrue="1" operator="greaterThan">
      <formula>0.0000001</formula>
    </cfRule>
  </conditionalFormatting>
  <conditionalFormatting sqref="CB27:CF27">
    <cfRule type="cellIs" dxfId="743" priority="743" stopIfTrue="1" operator="equal">
      <formula>0</formula>
    </cfRule>
    <cfRule type="cellIs" dxfId="742" priority="744" stopIfTrue="1" operator="greaterThan">
      <formula>0.0000001</formula>
    </cfRule>
  </conditionalFormatting>
  <conditionalFormatting sqref="CB29:CF29">
    <cfRule type="cellIs" dxfId="741" priority="741" stopIfTrue="1" operator="equal">
      <formula>0</formula>
    </cfRule>
    <cfRule type="cellIs" dxfId="740" priority="742" stopIfTrue="1" operator="greaterThan">
      <formula>0.0000001</formula>
    </cfRule>
  </conditionalFormatting>
  <conditionalFormatting sqref="CB29:CF29">
    <cfRule type="cellIs" dxfId="739" priority="739" stopIfTrue="1" operator="equal">
      <formula>0</formula>
    </cfRule>
    <cfRule type="cellIs" dxfId="738" priority="740" stopIfTrue="1" operator="greaterThan">
      <formula>0.0000001</formula>
    </cfRule>
  </conditionalFormatting>
  <conditionalFormatting sqref="CB29:CF29">
    <cfRule type="cellIs" dxfId="737" priority="737" stopIfTrue="1" operator="equal">
      <formula>0</formula>
    </cfRule>
    <cfRule type="cellIs" dxfId="736" priority="738" stopIfTrue="1" operator="greaterThan">
      <formula>0.0000001</formula>
    </cfRule>
  </conditionalFormatting>
  <conditionalFormatting sqref="CB29:CF29">
    <cfRule type="cellIs" dxfId="735" priority="735" stopIfTrue="1" operator="equal">
      <formula>0</formula>
    </cfRule>
    <cfRule type="cellIs" dxfId="734" priority="736" stopIfTrue="1" operator="greaterThan">
      <formula>0.0000001</formula>
    </cfRule>
  </conditionalFormatting>
  <conditionalFormatting sqref="CB29:CF29">
    <cfRule type="cellIs" dxfId="733" priority="733" stopIfTrue="1" operator="equal">
      <formula>0</formula>
    </cfRule>
    <cfRule type="cellIs" dxfId="732" priority="734" stopIfTrue="1" operator="greaterThan">
      <formula>0.0000001</formula>
    </cfRule>
  </conditionalFormatting>
  <conditionalFormatting sqref="CB29:CF29">
    <cfRule type="cellIs" dxfId="731" priority="731" stopIfTrue="1" operator="equal">
      <formula>0</formula>
    </cfRule>
    <cfRule type="cellIs" dxfId="730" priority="732" stopIfTrue="1" operator="greaterThan">
      <formula>0.0000001</formula>
    </cfRule>
  </conditionalFormatting>
  <conditionalFormatting sqref="CB29:CF29">
    <cfRule type="cellIs" dxfId="729" priority="729" stopIfTrue="1" operator="equal">
      <formula>0</formula>
    </cfRule>
    <cfRule type="cellIs" dxfId="728" priority="730" stopIfTrue="1" operator="greaterThan">
      <formula>0.0000001</formula>
    </cfRule>
  </conditionalFormatting>
  <conditionalFormatting sqref="CB31:CF31">
    <cfRule type="cellIs" dxfId="727" priority="727" stopIfTrue="1" operator="equal">
      <formula>0</formula>
    </cfRule>
    <cfRule type="cellIs" dxfId="726" priority="728" stopIfTrue="1" operator="greaterThan">
      <formula>0.0000001</formula>
    </cfRule>
  </conditionalFormatting>
  <conditionalFormatting sqref="CB31:CF31">
    <cfRule type="cellIs" dxfId="725" priority="725" stopIfTrue="1" operator="equal">
      <formula>0</formula>
    </cfRule>
    <cfRule type="cellIs" dxfId="724" priority="726" stopIfTrue="1" operator="greaterThan">
      <formula>0.0000001</formula>
    </cfRule>
  </conditionalFormatting>
  <conditionalFormatting sqref="CB31:CF31">
    <cfRule type="cellIs" dxfId="723" priority="723" stopIfTrue="1" operator="equal">
      <formula>0</formula>
    </cfRule>
    <cfRule type="cellIs" dxfId="722" priority="724" stopIfTrue="1" operator="greaterThan">
      <formula>0.0000001</formula>
    </cfRule>
  </conditionalFormatting>
  <conditionalFormatting sqref="CB31:CF31">
    <cfRule type="cellIs" dxfId="721" priority="721" stopIfTrue="1" operator="equal">
      <formula>0</formula>
    </cfRule>
    <cfRule type="cellIs" dxfId="720" priority="722" stopIfTrue="1" operator="greaterThan">
      <formula>0.0000001</formula>
    </cfRule>
  </conditionalFormatting>
  <conditionalFormatting sqref="CB31:CF31">
    <cfRule type="cellIs" dxfId="719" priority="719" stopIfTrue="1" operator="equal">
      <formula>0</formula>
    </cfRule>
    <cfRule type="cellIs" dxfId="718" priority="720" stopIfTrue="1" operator="greaterThan">
      <formula>0.0000001</formula>
    </cfRule>
  </conditionalFormatting>
  <conditionalFormatting sqref="CB31:CF31">
    <cfRule type="cellIs" dxfId="717" priority="717" stopIfTrue="1" operator="equal">
      <formula>0</formula>
    </cfRule>
    <cfRule type="cellIs" dxfId="716" priority="718" stopIfTrue="1" operator="greaterThan">
      <formula>0.0000001</formula>
    </cfRule>
  </conditionalFormatting>
  <conditionalFormatting sqref="CB31:CF31">
    <cfRule type="cellIs" dxfId="715" priority="715" stopIfTrue="1" operator="equal">
      <formula>0</formula>
    </cfRule>
    <cfRule type="cellIs" dxfId="714" priority="716" stopIfTrue="1" operator="greaterThan">
      <formula>0.0000001</formula>
    </cfRule>
  </conditionalFormatting>
  <conditionalFormatting sqref="CB33:CF33">
    <cfRule type="cellIs" dxfId="713" priority="713" stopIfTrue="1" operator="equal">
      <formula>0</formula>
    </cfRule>
    <cfRule type="cellIs" dxfId="712" priority="714" stopIfTrue="1" operator="greaterThan">
      <formula>0.0000001</formula>
    </cfRule>
  </conditionalFormatting>
  <conditionalFormatting sqref="CB33:CF33">
    <cfRule type="cellIs" dxfId="711" priority="711" stopIfTrue="1" operator="equal">
      <formula>0</formula>
    </cfRule>
    <cfRule type="cellIs" dxfId="710" priority="712" stopIfTrue="1" operator="greaterThan">
      <formula>0.0000001</formula>
    </cfRule>
  </conditionalFormatting>
  <conditionalFormatting sqref="CB33:CF33">
    <cfRule type="cellIs" dxfId="709" priority="709" stopIfTrue="1" operator="equal">
      <formula>0</formula>
    </cfRule>
    <cfRule type="cellIs" dxfId="708" priority="710" stopIfTrue="1" operator="greaterThan">
      <formula>0.0000001</formula>
    </cfRule>
  </conditionalFormatting>
  <conditionalFormatting sqref="CB33:CF33">
    <cfRule type="cellIs" dxfId="707" priority="707" stopIfTrue="1" operator="equal">
      <formula>0</formula>
    </cfRule>
    <cfRule type="cellIs" dxfId="706" priority="708" stopIfTrue="1" operator="greaterThan">
      <formula>0.0000001</formula>
    </cfRule>
  </conditionalFormatting>
  <conditionalFormatting sqref="CB33:CF33">
    <cfRule type="cellIs" dxfId="705" priority="705" stopIfTrue="1" operator="equal">
      <formula>0</formula>
    </cfRule>
    <cfRule type="cellIs" dxfId="704" priority="706" stopIfTrue="1" operator="greaterThan">
      <formula>0.0000001</formula>
    </cfRule>
  </conditionalFormatting>
  <conditionalFormatting sqref="CB33:CF33">
    <cfRule type="cellIs" dxfId="703" priority="703" stopIfTrue="1" operator="equal">
      <formula>0</formula>
    </cfRule>
    <cfRule type="cellIs" dxfId="702" priority="704" stopIfTrue="1" operator="greaterThan">
      <formula>0.0000001</formula>
    </cfRule>
  </conditionalFormatting>
  <conditionalFormatting sqref="CB33:CF33">
    <cfRule type="cellIs" dxfId="701" priority="701" stopIfTrue="1" operator="equal">
      <formula>0</formula>
    </cfRule>
    <cfRule type="cellIs" dxfId="700" priority="702" stopIfTrue="1" operator="greaterThan">
      <formula>0.0000001</formula>
    </cfRule>
  </conditionalFormatting>
  <conditionalFormatting sqref="CB35:CF35">
    <cfRule type="cellIs" dxfId="699" priority="699" stopIfTrue="1" operator="equal">
      <formula>0</formula>
    </cfRule>
    <cfRule type="cellIs" dxfId="698" priority="700" stopIfTrue="1" operator="greaterThan">
      <formula>0.0000001</formula>
    </cfRule>
  </conditionalFormatting>
  <conditionalFormatting sqref="CB35:CF35">
    <cfRule type="cellIs" dxfId="697" priority="697" stopIfTrue="1" operator="equal">
      <formula>0</formula>
    </cfRule>
    <cfRule type="cellIs" dxfId="696" priority="698" stopIfTrue="1" operator="greaterThan">
      <formula>0.0000001</formula>
    </cfRule>
  </conditionalFormatting>
  <conditionalFormatting sqref="CB35:CF35">
    <cfRule type="cellIs" dxfId="695" priority="695" stopIfTrue="1" operator="equal">
      <formula>0</formula>
    </cfRule>
    <cfRule type="cellIs" dxfId="694" priority="696" stopIfTrue="1" operator="greaterThan">
      <formula>0.0000001</formula>
    </cfRule>
  </conditionalFormatting>
  <conditionalFormatting sqref="CB35:CF35">
    <cfRule type="cellIs" dxfId="693" priority="693" stopIfTrue="1" operator="equal">
      <formula>0</formula>
    </cfRule>
    <cfRule type="cellIs" dxfId="692" priority="694" stopIfTrue="1" operator="greaterThan">
      <formula>0.0000001</formula>
    </cfRule>
  </conditionalFormatting>
  <conditionalFormatting sqref="CB35:CF35">
    <cfRule type="cellIs" dxfId="691" priority="691" stopIfTrue="1" operator="equal">
      <formula>0</formula>
    </cfRule>
    <cfRule type="cellIs" dxfId="690" priority="692" stopIfTrue="1" operator="greaterThan">
      <formula>0.0000001</formula>
    </cfRule>
  </conditionalFormatting>
  <conditionalFormatting sqref="CB35:CF35">
    <cfRule type="cellIs" dxfId="689" priority="689" stopIfTrue="1" operator="equal">
      <formula>0</formula>
    </cfRule>
    <cfRule type="cellIs" dxfId="688" priority="690" stopIfTrue="1" operator="greaterThan">
      <formula>0.0000001</formula>
    </cfRule>
  </conditionalFormatting>
  <conditionalFormatting sqref="CB35:CF35">
    <cfRule type="cellIs" dxfId="687" priority="687" stopIfTrue="1" operator="equal">
      <formula>0</formula>
    </cfRule>
    <cfRule type="cellIs" dxfId="686" priority="688" stopIfTrue="1" operator="greaterThan">
      <formula>0.0000001</formula>
    </cfRule>
  </conditionalFormatting>
  <conditionalFormatting sqref="CB37:CF37">
    <cfRule type="cellIs" dxfId="685" priority="685" stopIfTrue="1" operator="equal">
      <formula>0</formula>
    </cfRule>
    <cfRule type="cellIs" dxfId="684" priority="686" stopIfTrue="1" operator="greaterThan">
      <formula>0.0000001</formula>
    </cfRule>
  </conditionalFormatting>
  <conditionalFormatting sqref="CB37:CF37">
    <cfRule type="cellIs" dxfId="683" priority="683" stopIfTrue="1" operator="equal">
      <formula>0</formula>
    </cfRule>
    <cfRule type="cellIs" dxfId="682" priority="684" stopIfTrue="1" operator="greaterThan">
      <formula>0.0000001</formula>
    </cfRule>
  </conditionalFormatting>
  <conditionalFormatting sqref="CB37:CF37">
    <cfRule type="cellIs" dxfId="681" priority="681" stopIfTrue="1" operator="equal">
      <formula>0</formula>
    </cfRule>
    <cfRule type="cellIs" dxfId="680" priority="682" stopIfTrue="1" operator="greaterThan">
      <formula>0.0000001</formula>
    </cfRule>
  </conditionalFormatting>
  <conditionalFormatting sqref="CB37:CF37">
    <cfRule type="cellIs" dxfId="679" priority="679" stopIfTrue="1" operator="equal">
      <formula>0</formula>
    </cfRule>
    <cfRule type="cellIs" dxfId="678" priority="680" stopIfTrue="1" operator="greaterThan">
      <formula>0.0000001</formula>
    </cfRule>
  </conditionalFormatting>
  <conditionalFormatting sqref="CB37:CF37">
    <cfRule type="cellIs" dxfId="677" priority="677" stopIfTrue="1" operator="equal">
      <formula>0</formula>
    </cfRule>
    <cfRule type="cellIs" dxfId="676" priority="678" stopIfTrue="1" operator="greaterThan">
      <formula>0.0000001</formula>
    </cfRule>
  </conditionalFormatting>
  <conditionalFormatting sqref="CB37:CF37">
    <cfRule type="cellIs" dxfId="675" priority="675" stopIfTrue="1" operator="equal">
      <formula>0</formula>
    </cfRule>
    <cfRule type="cellIs" dxfId="674" priority="676" stopIfTrue="1" operator="greaterThan">
      <formula>0.0000001</formula>
    </cfRule>
  </conditionalFormatting>
  <conditionalFormatting sqref="CB37:CF37">
    <cfRule type="cellIs" dxfId="673" priority="673" stopIfTrue="1" operator="equal">
      <formula>0</formula>
    </cfRule>
    <cfRule type="cellIs" dxfId="672" priority="674" stopIfTrue="1" operator="greaterThan">
      <formula>0.0000001</formula>
    </cfRule>
  </conditionalFormatting>
  <conditionalFormatting sqref="CB39:CF39">
    <cfRule type="cellIs" dxfId="671" priority="671" stopIfTrue="1" operator="equal">
      <formula>0</formula>
    </cfRule>
    <cfRule type="cellIs" dxfId="670" priority="672" stopIfTrue="1" operator="greaterThan">
      <formula>0.0000001</formula>
    </cfRule>
  </conditionalFormatting>
  <conditionalFormatting sqref="CB39:CF39">
    <cfRule type="cellIs" dxfId="669" priority="669" stopIfTrue="1" operator="equal">
      <formula>0</formula>
    </cfRule>
    <cfRule type="cellIs" dxfId="668" priority="670" stopIfTrue="1" operator="greaterThan">
      <formula>0.0000001</formula>
    </cfRule>
  </conditionalFormatting>
  <conditionalFormatting sqref="CB39:CF39">
    <cfRule type="cellIs" dxfId="667" priority="667" stopIfTrue="1" operator="equal">
      <formula>0</formula>
    </cfRule>
    <cfRule type="cellIs" dxfId="666" priority="668" stopIfTrue="1" operator="greaterThan">
      <formula>0.0000001</formula>
    </cfRule>
  </conditionalFormatting>
  <conditionalFormatting sqref="CB39:CF39">
    <cfRule type="cellIs" dxfId="665" priority="665" stopIfTrue="1" operator="equal">
      <formula>0</formula>
    </cfRule>
    <cfRule type="cellIs" dxfId="664" priority="666" stopIfTrue="1" operator="greaterThan">
      <formula>0.0000001</formula>
    </cfRule>
  </conditionalFormatting>
  <conditionalFormatting sqref="CB39:CF39">
    <cfRule type="cellIs" dxfId="663" priority="663" stopIfTrue="1" operator="equal">
      <formula>0</formula>
    </cfRule>
    <cfRule type="cellIs" dxfId="662" priority="664" stopIfTrue="1" operator="greaterThan">
      <formula>0.0000001</formula>
    </cfRule>
  </conditionalFormatting>
  <conditionalFormatting sqref="CB39:CF39">
    <cfRule type="cellIs" dxfId="661" priority="661" stopIfTrue="1" operator="equal">
      <formula>0</formula>
    </cfRule>
    <cfRule type="cellIs" dxfId="660" priority="662" stopIfTrue="1" operator="greaterThan">
      <formula>0.0000001</formula>
    </cfRule>
  </conditionalFormatting>
  <conditionalFormatting sqref="CB39:CF39">
    <cfRule type="cellIs" dxfId="659" priority="659" stopIfTrue="1" operator="equal">
      <formula>0</formula>
    </cfRule>
    <cfRule type="cellIs" dxfId="658" priority="660" stopIfTrue="1" operator="greaterThan">
      <formula>0.0000001</formula>
    </cfRule>
  </conditionalFormatting>
  <conditionalFormatting sqref="CB41:CF41">
    <cfRule type="cellIs" dxfId="657" priority="657" stopIfTrue="1" operator="equal">
      <formula>0</formula>
    </cfRule>
    <cfRule type="cellIs" dxfId="656" priority="658" stopIfTrue="1" operator="greaterThan">
      <formula>0.0000001</formula>
    </cfRule>
  </conditionalFormatting>
  <conditionalFormatting sqref="CB41:CF41">
    <cfRule type="cellIs" dxfId="655" priority="655" stopIfTrue="1" operator="equal">
      <formula>0</formula>
    </cfRule>
    <cfRule type="cellIs" dxfId="654" priority="656" stopIfTrue="1" operator="greaterThan">
      <formula>0.0000001</formula>
    </cfRule>
  </conditionalFormatting>
  <conditionalFormatting sqref="CB41:CF41">
    <cfRule type="cellIs" dxfId="653" priority="653" stopIfTrue="1" operator="equal">
      <formula>0</formula>
    </cfRule>
    <cfRule type="cellIs" dxfId="652" priority="654" stopIfTrue="1" operator="greaterThan">
      <formula>0.0000001</formula>
    </cfRule>
  </conditionalFormatting>
  <conditionalFormatting sqref="CB41:CF41">
    <cfRule type="cellIs" dxfId="651" priority="651" stopIfTrue="1" operator="equal">
      <formula>0</formula>
    </cfRule>
    <cfRule type="cellIs" dxfId="650" priority="652" stopIfTrue="1" operator="greaterThan">
      <formula>0.0000001</formula>
    </cfRule>
  </conditionalFormatting>
  <conditionalFormatting sqref="CB41:CF41">
    <cfRule type="cellIs" dxfId="649" priority="649" stopIfTrue="1" operator="equal">
      <formula>0</formula>
    </cfRule>
    <cfRule type="cellIs" dxfId="648" priority="650" stopIfTrue="1" operator="greaterThan">
      <formula>0.0000001</formula>
    </cfRule>
  </conditionalFormatting>
  <conditionalFormatting sqref="CB41:CF41">
    <cfRule type="cellIs" dxfId="647" priority="647" stopIfTrue="1" operator="equal">
      <formula>0</formula>
    </cfRule>
    <cfRule type="cellIs" dxfId="646" priority="648" stopIfTrue="1" operator="greaterThan">
      <formula>0.0000001</formula>
    </cfRule>
  </conditionalFormatting>
  <conditionalFormatting sqref="CB41:CF41">
    <cfRule type="cellIs" dxfId="645" priority="645" stopIfTrue="1" operator="equal">
      <formula>0</formula>
    </cfRule>
    <cfRule type="cellIs" dxfId="644" priority="646" stopIfTrue="1" operator="greaterThan">
      <formula>0.0000001</formula>
    </cfRule>
  </conditionalFormatting>
  <conditionalFormatting sqref="CB43:CF43">
    <cfRule type="cellIs" dxfId="643" priority="643" stopIfTrue="1" operator="equal">
      <formula>0</formula>
    </cfRule>
    <cfRule type="cellIs" dxfId="642" priority="644" stopIfTrue="1" operator="greaterThan">
      <formula>0.0000001</formula>
    </cfRule>
  </conditionalFormatting>
  <conditionalFormatting sqref="CB43:CF43">
    <cfRule type="cellIs" dxfId="641" priority="641" stopIfTrue="1" operator="equal">
      <formula>0</formula>
    </cfRule>
    <cfRule type="cellIs" dxfId="640" priority="642" stopIfTrue="1" operator="greaterThan">
      <formula>0.0000001</formula>
    </cfRule>
  </conditionalFormatting>
  <conditionalFormatting sqref="CB43:CF43">
    <cfRule type="cellIs" dxfId="639" priority="639" stopIfTrue="1" operator="equal">
      <formula>0</formula>
    </cfRule>
    <cfRule type="cellIs" dxfId="638" priority="640" stopIfTrue="1" operator="greaterThan">
      <formula>0.0000001</formula>
    </cfRule>
  </conditionalFormatting>
  <conditionalFormatting sqref="CB43:CF43">
    <cfRule type="cellIs" dxfId="637" priority="637" stopIfTrue="1" operator="equal">
      <formula>0</formula>
    </cfRule>
    <cfRule type="cellIs" dxfId="636" priority="638" stopIfTrue="1" operator="greaterThan">
      <formula>0.0000001</formula>
    </cfRule>
  </conditionalFormatting>
  <conditionalFormatting sqref="CB43:CF43">
    <cfRule type="cellIs" dxfId="635" priority="635" stopIfTrue="1" operator="equal">
      <formula>0</formula>
    </cfRule>
    <cfRule type="cellIs" dxfId="634" priority="636" stopIfTrue="1" operator="greaterThan">
      <formula>0.0000001</formula>
    </cfRule>
  </conditionalFormatting>
  <conditionalFormatting sqref="CB43:CF43">
    <cfRule type="cellIs" dxfId="633" priority="633" stopIfTrue="1" operator="equal">
      <formula>0</formula>
    </cfRule>
    <cfRule type="cellIs" dxfId="632" priority="634" stopIfTrue="1" operator="greaterThan">
      <formula>0.0000001</formula>
    </cfRule>
  </conditionalFormatting>
  <conditionalFormatting sqref="CB43:CF43">
    <cfRule type="cellIs" dxfId="631" priority="631" stopIfTrue="1" operator="equal">
      <formula>0</formula>
    </cfRule>
    <cfRule type="cellIs" dxfId="630" priority="632" stopIfTrue="1" operator="greaterThan">
      <formula>0.0000001</formula>
    </cfRule>
  </conditionalFormatting>
  <conditionalFormatting sqref="CB45:CF45">
    <cfRule type="cellIs" dxfId="629" priority="629" stopIfTrue="1" operator="equal">
      <formula>0</formula>
    </cfRule>
    <cfRule type="cellIs" dxfId="628" priority="630" stopIfTrue="1" operator="greaterThan">
      <formula>0.0000001</formula>
    </cfRule>
  </conditionalFormatting>
  <conditionalFormatting sqref="CB45:CF45">
    <cfRule type="cellIs" dxfId="627" priority="627" stopIfTrue="1" operator="equal">
      <formula>0</formula>
    </cfRule>
    <cfRule type="cellIs" dxfId="626" priority="628" stopIfTrue="1" operator="greaterThan">
      <formula>0.0000001</formula>
    </cfRule>
  </conditionalFormatting>
  <conditionalFormatting sqref="CB45:CF45">
    <cfRule type="cellIs" dxfId="625" priority="625" stopIfTrue="1" operator="equal">
      <formula>0</formula>
    </cfRule>
    <cfRule type="cellIs" dxfId="624" priority="626" stopIfTrue="1" operator="greaterThan">
      <formula>0.0000001</formula>
    </cfRule>
  </conditionalFormatting>
  <conditionalFormatting sqref="CB45:CF45">
    <cfRule type="cellIs" dxfId="623" priority="623" stopIfTrue="1" operator="equal">
      <formula>0</formula>
    </cfRule>
    <cfRule type="cellIs" dxfId="622" priority="624" stopIfTrue="1" operator="greaterThan">
      <formula>0.0000001</formula>
    </cfRule>
  </conditionalFormatting>
  <conditionalFormatting sqref="CB45:CF45">
    <cfRule type="cellIs" dxfId="621" priority="621" stopIfTrue="1" operator="equal">
      <formula>0</formula>
    </cfRule>
    <cfRule type="cellIs" dxfId="620" priority="622" stopIfTrue="1" operator="greaterThan">
      <formula>0.0000001</formula>
    </cfRule>
  </conditionalFormatting>
  <conditionalFormatting sqref="CB45:CF45">
    <cfRule type="cellIs" dxfId="619" priority="619" stopIfTrue="1" operator="equal">
      <formula>0</formula>
    </cfRule>
    <cfRule type="cellIs" dxfId="618" priority="620" stopIfTrue="1" operator="greaterThan">
      <formula>0.0000001</formula>
    </cfRule>
  </conditionalFormatting>
  <conditionalFormatting sqref="CB45:CF45">
    <cfRule type="cellIs" dxfId="617" priority="617" stopIfTrue="1" operator="equal">
      <formula>0</formula>
    </cfRule>
    <cfRule type="cellIs" dxfId="616" priority="618" stopIfTrue="1" operator="greaterThan">
      <formula>0.0000001</formula>
    </cfRule>
  </conditionalFormatting>
  <conditionalFormatting sqref="CB33:CF33">
    <cfRule type="cellIs" dxfId="615" priority="615" stopIfTrue="1" operator="equal">
      <formula>0</formula>
    </cfRule>
    <cfRule type="cellIs" dxfId="614" priority="616" stopIfTrue="1" operator="greaterThan">
      <formula>0.0000001</formula>
    </cfRule>
  </conditionalFormatting>
  <conditionalFormatting sqref="CB33:CF33">
    <cfRule type="cellIs" dxfId="613" priority="613" stopIfTrue="1" operator="equal">
      <formula>0</formula>
    </cfRule>
    <cfRule type="cellIs" dxfId="612" priority="614" stopIfTrue="1" operator="greaterThan">
      <formula>0.0000001</formula>
    </cfRule>
  </conditionalFormatting>
  <conditionalFormatting sqref="CB33:CF33">
    <cfRule type="cellIs" dxfId="611" priority="611" stopIfTrue="1" operator="equal">
      <formula>0</formula>
    </cfRule>
    <cfRule type="cellIs" dxfId="610" priority="612" stopIfTrue="1" operator="greaterThan">
      <formula>0.0000001</formula>
    </cfRule>
  </conditionalFormatting>
  <conditionalFormatting sqref="CB33:CF33">
    <cfRule type="cellIs" dxfId="609" priority="609" stopIfTrue="1" operator="equal">
      <formula>0</formula>
    </cfRule>
    <cfRule type="cellIs" dxfId="608" priority="610" stopIfTrue="1" operator="greaterThan">
      <formula>0.0000001</formula>
    </cfRule>
  </conditionalFormatting>
  <conditionalFormatting sqref="CB33:CF33">
    <cfRule type="cellIs" dxfId="607" priority="607" stopIfTrue="1" operator="equal">
      <formula>0</formula>
    </cfRule>
    <cfRule type="cellIs" dxfId="606" priority="608" stopIfTrue="1" operator="greaterThan">
      <formula>0.0000001</formula>
    </cfRule>
  </conditionalFormatting>
  <conditionalFormatting sqref="CB33:CF33">
    <cfRule type="cellIs" dxfId="605" priority="605" stopIfTrue="1" operator="equal">
      <formula>0</formula>
    </cfRule>
    <cfRule type="cellIs" dxfId="604" priority="606" stopIfTrue="1" operator="greaterThan">
      <formula>0.0000001</formula>
    </cfRule>
  </conditionalFormatting>
  <conditionalFormatting sqref="CB33:CF33">
    <cfRule type="cellIs" dxfId="603" priority="603" stopIfTrue="1" operator="equal">
      <formula>0</formula>
    </cfRule>
    <cfRule type="cellIs" dxfId="602" priority="604" stopIfTrue="1" operator="greaterThan">
      <formula>0.0000001</formula>
    </cfRule>
  </conditionalFormatting>
  <conditionalFormatting sqref="CB33:CF33">
    <cfRule type="cellIs" dxfId="601" priority="601" stopIfTrue="1" operator="equal">
      <formula>0</formula>
    </cfRule>
    <cfRule type="cellIs" dxfId="600" priority="602" stopIfTrue="1" operator="greaterThan">
      <formula>0.0000001</formula>
    </cfRule>
  </conditionalFormatting>
  <conditionalFormatting sqref="CB33:CF33">
    <cfRule type="cellIs" dxfId="599" priority="599" stopIfTrue="1" operator="equal">
      <formula>0</formula>
    </cfRule>
    <cfRule type="cellIs" dxfId="598" priority="600" stopIfTrue="1" operator="greaterThan">
      <formula>0.0000001</formula>
    </cfRule>
  </conditionalFormatting>
  <conditionalFormatting sqref="CB33:CF33">
    <cfRule type="cellIs" dxfId="597" priority="597" stopIfTrue="1" operator="equal">
      <formula>0</formula>
    </cfRule>
    <cfRule type="cellIs" dxfId="596" priority="598" stopIfTrue="1" operator="greaterThan">
      <formula>0.0000001</formula>
    </cfRule>
  </conditionalFormatting>
  <conditionalFormatting sqref="CB33:CF33">
    <cfRule type="cellIs" dxfId="595" priority="595" stopIfTrue="1" operator="equal">
      <formula>0</formula>
    </cfRule>
    <cfRule type="cellIs" dxfId="594" priority="596" stopIfTrue="1" operator="greaterThan">
      <formula>0.0000001</formula>
    </cfRule>
  </conditionalFormatting>
  <conditionalFormatting sqref="CB33:CF33">
    <cfRule type="cellIs" dxfId="593" priority="593" stopIfTrue="1" operator="equal">
      <formula>0</formula>
    </cfRule>
    <cfRule type="cellIs" dxfId="592" priority="594" stopIfTrue="1" operator="greaterThan">
      <formula>0.0000001</formula>
    </cfRule>
  </conditionalFormatting>
  <conditionalFormatting sqref="CB33:CF33">
    <cfRule type="cellIs" dxfId="591" priority="591" stopIfTrue="1" operator="equal">
      <formula>0</formula>
    </cfRule>
    <cfRule type="cellIs" dxfId="590" priority="592" stopIfTrue="1" operator="greaterThan">
      <formula>0.0000001</formula>
    </cfRule>
  </conditionalFormatting>
  <conditionalFormatting sqref="CB33:CF33">
    <cfRule type="cellIs" dxfId="589" priority="589" stopIfTrue="1" operator="equal">
      <formula>0</formula>
    </cfRule>
    <cfRule type="cellIs" dxfId="588" priority="590" stopIfTrue="1" operator="greaterThan">
      <formula>0.0000001</formula>
    </cfRule>
  </conditionalFormatting>
  <conditionalFormatting sqref="CB35:CF35">
    <cfRule type="cellIs" dxfId="587" priority="587" stopIfTrue="1" operator="equal">
      <formula>0</formula>
    </cfRule>
    <cfRule type="cellIs" dxfId="586" priority="588" stopIfTrue="1" operator="greaterThan">
      <formula>0.0000001</formula>
    </cfRule>
  </conditionalFormatting>
  <conditionalFormatting sqref="CB35:CF35">
    <cfRule type="cellIs" dxfId="585" priority="585" stopIfTrue="1" operator="equal">
      <formula>0</formula>
    </cfRule>
    <cfRule type="cellIs" dxfId="584" priority="586" stopIfTrue="1" operator="greaterThan">
      <formula>0.0000001</formula>
    </cfRule>
  </conditionalFormatting>
  <conditionalFormatting sqref="CB35:CF35">
    <cfRule type="cellIs" dxfId="583" priority="583" stopIfTrue="1" operator="equal">
      <formula>0</formula>
    </cfRule>
    <cfRule type="cellIs" dxfId="582" priority="584" stopIfTrue="1" operator="greaterThan">
      <formula>0.0000001</formula>
    </cfRule>
  </conditionalFormatting>
  <conditionalFormatting sqref="CB35:CF35">
    <cfRule type="cellIs" dxfId="581" priority="581" stopIfTrue="1" operator="equal">
      <formula>0</formula>
    </cfRule>
    <cfRule type="cellIs" dxfId="580" priority="582" stopIfTrue="1" operator="greaterThan">
      <formula>0.0000001</formula>
    </cfRule>
  </conditionalFormatting>
  <conditionalFormatting sqref="CB35:CF35">
    <cfRule type="cellIs" dxfId="579" priority="579" stopIfTrue="1" operator="equal">
      <formula>0</formula>
    </cfRule>
    <cfRule type="cellIs" dxfId="578" priority="580" stopIfTrue="1" operator="greaterThan">
      <formula>0.0000001</formula>
    </cfRule>
  </conditionalFormatting>
  <conditionalFormatting sqref="CB35:CF35">
    <cfRule type="cellIs" dxfId="577" priority="577" stopIfTrue="1" operator="equal">
      <formula>0</formula>
    </cfRule>
    <cfRule type="cellIs" dxfId="576" priority="578" stopIfTrue="1" operator="greaterThan">
      <formula>0.0000001</formula>
    </cfRule>
  </conditionalFormatting>
  <conditionalFormatting sqref="CB35:CF35">
    <cfRule type="cellIs" dxfId="575" priority="575" stopIfTrue="1" operator="equal">
      <formula>0</formula>
    </cfRule>
    <cfRule type="cellIs" dxfId="574" priority="576" stopIfTrue="1" operator="greaterThan">
      <formula>0.0000001</formula>
    </cfRule>
  </conditionalFormatting>
  <conditionalFormatting sqref="CB35:CF35">
    <cfRule type="cellIs" dxfId="573" priority="573" stopIfTrue="1" operator="equal">
      <formula>0</formula>
    </cfRule>
    <cfRule type="cellIs" dxfId="572" priority="574" stopIfTrue="1" operator="greaterThan">
      <formula>0.0000001</formula>
    </cfRule>
  </conditionalFormatting>
  <conditionalFormatting sqref="CB35:CF35">
    <cfRule type="cellIs" dxfId="571" priority="571" stopIfTrue="1" operator="equal">
      <formula>0</formula>
    </cfRule>
    <cfRule type="cellIs" dxfId="570" priority="572" stopIfTrue="1" operator="greaterThan">
      <formula>0.0000001</formula>
    </cfRule>
  </conditionalFormatting>
  <conditionalFormatting sqref="CB35:CF35">
    <cfRule type="cellIs" dxfId="569" priority="569" stopIfTrue="1" operator="equal">
      <formula>0</formula>
    </cfRule>
    <cfRule type="cellIs" dxfId="568" priority="570" stopIfTrue="1" operator="greaterThan">
      <formula>0.0000001</formula>
    </cfRule>
  </conditionalFormatting>
  <conditionalFormatting sqref="CB35:CF35">
    <cfRule type="cellIs" dxfId="567" priority="567" stopIfTrue="1" operator="equal">
      <formula>0</formula>
    </cfRule>
    <cfRule type="cellIs" dxfId="566" priority="568" stopIfTrue="1" operator="greaterThan">
      <formula>0.0000001</formula>
    </cfRule>
  </conditionalFormatting>
  <conditionalFormatting sqref="CB35:CF35">
    <cfRule type="cellIs" dxfId="565" priority="565" stopIfTrue="1" operator="equal">
      <formula>0</formula>
    </cfRule>
    <cfRule type="cellIs" dxfId="564" priority="566" stopIfTrue="1" operator="greaterThan">
      <formula>0.0000001</formula>
    </cfRule>
  </conditionalFormatting>
  <conditionalFormatting sqref="CB35:CF35">
    <cfRule type="cellIs" dxfId="563" priority="563" stopIfTrue="1" operator="equal">
      <formula>0</formula>
    </cfRule>
    <cfRule type="cellIs" dxfId="562" priority="564" stopIfTrue="1" operator="greaterThan">
      <formula>0.0000001</formula>
    </cfRule>
  </conditionalFormatting>
  <conditionalFormatting sqref="CB35:CF35">
    <cfRule type="cellIs" dxfId="561" priority="561" stopIfTrue="1" operator="equal">
      <formula>0</formula>
    </cfRule>
    <cfRule type="cellIs" dxfId="560" priority="562" stopIfTrue="1" operator="greaterThan">
      <formula>0.0000001</formula>
    </cfRule>
  </conditionalFormatting>
  <conditionalFormatting sqref="CG31:CK31">
    <cfRule type="cellIs" dxfId="559" priority="559" stopIfTrue="1" operator="equal">
      <formula>0</formula>
    </cfRule>
    <cfRule type="cellIs" dxfId="558" priority="560" stopIfTrue="1" operator="greaterThan">
      <formula>0.0000001</formula>
    </cfRule>
  </conditionalFormatting>
  <conditionalFormatting sqref="CG31:CK31">
    <cfRule type="cellIs" dxfId="557" priority="557" stopIfTrue="1" operator="equal">
      <formula>0</formula>
    </cfRule>
    <cfRule type="cellIs" dxfId="556" priority="558" stopIfTrue="1" operator="greaterThan">
      <formula>0.0000001</formula>
    </cfRule>
  </conditionalFormatting>
  <conditionalFormatting sqref="CG31:CK31">
    <cfRule type="cellIs" dxfId="555" priority="555" stopIfTrue="1" operator="equal">
      <formula>0</formula>
    </cfRule>
    <cfRule type="cellIs" dxfId="554" priority="556" stopIfTrue="1" operator="greaterThan">
      <formula>0.0000001</formula>
    </cfRule>
  </conditionalFormatting>
  <conditionalFormatting sqref="CG31:CK31">
    <cfRule type="cellIs" dxfId="553" priority="553" stopIfTrue="1" operator="equal">
      <formula>0</formula>
    </cfRule>
    <cfRule type="cellIs" dxfId="552" priority="554" stopIfTrue="1" operator="greaterThan">
      <formula>0.0000001</formula>
    </cfRule>
  </conditionalFormatting>
  <conditionalFormatting sqref="CG31:CK31">
    <cfRule type="cellIs" dxfId="551" priority="551" stopIfTrue="1" operator="equal">
      <formula>0</formula>
    </cfRule>
    <cfRule type="cellIs" dxfId="550" priority="552" stopIfTrue="1" operator="greaterThan">
      <formula>0.0000001</formula>
    </cfRule>
  </conditionalFormatting>
  <conditionalFormatting sqref="CG31:CK31">
    <cfRule type="cellIs" dxfId="549" priority="549" stopIfTrue="1" operator="equal">
      <formula>0</formula>
    </cfRule>
    <cfRule type="cellIs" dxfId="548" priority="550" stopIfTrue="1" operator="greaterThan">
      <formula>0.0000001</formula>
    </cfRule>
  </conditionalFormatting>
  <conditionalFormatting sqref="CG31:CK31">
    <cfRule type="cellIs" dxfId="547" priority="547" stopIfTrue="1" operator="equal">
      <formula>0</formula>
    </cfRule>
    <cfRule type="cellIs" dxfId="546" priority="548" stopIfTrue="1" operator="greaterThan">
      <formula>0.0000001</formula>
    </cfRule>
  </conditionalFormatting>
  <conditionalFormatting sqref="CG17:CK17">
    <cfRule type="cellIs" dxfId="545" priority="545" stopIfTrue="1" operator="equal">
      <formula>0</formula>
    </cfRule>
    <cfRule type="cellIs" dxfId="544" priority="546" stopIfTrue="1" operator="greaterThan">
      <formula>0.0000001</formula>
    </cfRule>
  </conditionalFormatting>
  <conditionalFormatting sqref="CG17:CK17">
    <cfRule type="cellIs" dxfId="543" priority="543" stopIfTrue="1" operator="equal">
      <formula>0</formula>
    </cfRule>
    <cfRule type="cellIs" dxfId="542" priority="544" stopIfTrue="1" operator="greaterThan">
      <formula>0.0000001</formula>
    </cfRule>
  </conditionalFormatting>
  <conditionalFormatting sqref="CG17:CK17">
    <cfRule type="cellIs" dxfId="541" priority="541" stopIfTrue="1" operator="equal">
      <formula>0</formula>
    </cfRule>
    <cfRule type="cellIs" dxfId="540" priority="542" stopIfTrue="1" operator="greaterThan">
      <formula>0.0000001</formula>
    </cfRule>
  </conditionalFormatting>
  <conditionalFormatting sqref="CG17:CK17">
    <cfRule type="cellIs" dxfId="539" priority="539" stopIfTrue="1" operator="equal">
      <formula>0</formula>
    </cfRule>
    <cfRule type="cellIs" dxfId="538" priority="540" stopIfTrue="1" operator="greaterThan">
      <formula>0.0000001</formula>
    </cfRule>
  </conditionalFormatting>
  <conditionalFormatting sqref="CG17:CK17">
    <cfRule type="cellIs" dxfId="537" priority="537" stopIfTrue="1" operator="equal">
      <formula>0</formula>
    </cfRule>
    <cfRule type="cellIs" dxfId="536" priority="538" stopIfTrue="1" operator="greaterThan">
      <formula>0.0000001</formula>
    </cfRule>
  </conditionalFormatting>
  <conditionalFormatting sqref="CG17:CK17">
    <cfRule type="cellIs" dxfId="535" priority="535" stopIfTrue="1" operator="equal">
      <formula>0</formula>
    </cfRule>
    <cfRule type="cellIs" dxfId="534" priority="536" stopIfTrue="1" operator="greaterThan">
      <formula>0.0000001</formula>
    </cfRule>
  </conditionalFormatting>
  <conditionalFormatting sqref="CG17:CK17">
    <cfRule type="cellIs" dxfId="533" priority="533" stopIfTrue="1" operator="equal">
      <formula>0</formula>
    </cfRule>
    <cfRule type="cellIs" dxfId="532" priority="534" stopIfTrue="1" operator="greaterThan">
      <formula>0.0000001</formula>
    </cfRule>
  </conditionalFormatting>
  <conditionalFormatting sqref="CG19:CK19">
    <cfRule type="cellIs" dxfId="531" priority="531" stopIfTrue="1" operator="equal">
      <formula>0</formula>
    </cfRule>
    <cfRule type="cellIs" dxfId="530" priority="532" stopIfTrue="1" operator="greaterThan">
      <formula>0.0000001</formula>
    </cfRule>
  </conditionalFormatting>
  <conditionalFormatting sqref="CG19:CK19">
    <cfRule type="cellIs" dxfId="529" priority="529" stopIfTrue="1" operator="equal">
      <formula>0</formula>
    </cfRule>
    <cfRule type="cellIs" dxfId="528" priority="530" stopIfTrue="1" operator="greaterThan">
      <formula>0.0000001</formula>
    </cfRule>
  </conditionalFormatting>
  <conditionalFormatting sqref="CG19:CK19">
    <cfRule type="cellIs" dxfId="527" priority="527" stopIfTrue="1" operator="equal">
      <formula>0</formula>
    </cfRule>
    <cfRule type="cellIs" dxfId="526" priority="528" stopIfTrue="1" operator="greaterThan">
      <formula>0.0000001</formula>
    </cfRule>
  </conditionalFormatting>
  <conditionalFormatting sqref="CG19:CK19">
    <cfRule type="cellIs" dxfId="525" priority="525" stopIfTrue="1" operator="equal">
      <formula>0</formula>
    </cfRule>
    <cfRule type="cellIs" dxfId="524" priority="526" stopIfTrue="1" operator="greaterThan">
      <formula>0.0000001</formula>
    </cfRule>
  </conditionalFormatting>
  <conditionalFormatting sqref="CG19:CK19">
    <cfRule type="cellIs" dxfId="523" priority="523" stopIfTrue="1" operator="equal">
      <formula>0</formula>
    </cfRule>
    <cfRule type="cellIs" dxfId="522" priority="524" stopIfTrue="1" operator="greaterThan">
      <formula>0.0000001</formula>
    </cfRule>
  </conditionalFormatting>
  <conditionalFormatting sqref="CG19:CK19">
    <cfRule type="cellIs" dxfId="521" priority="521" stopIfTrue="1" operator="equal">
      <formula>0</formula>
    </cfRule>
    <cfRule type="cellIs" dxfId="520" priority="522" stopIfTrue="1" operator="greaterThan">
      <formula>0.0000001</formula>
    </cfRule>
  </conditionalFormatting>
  <conditionalFormatting sqref="CG19:CK19">
    <cfRule type="cellIs" dxfId="519" priority="519" stopIfTrue="1" operator="equal">
      <formula>0</formula>
    </cfRule>
    <cfRule type="cellIs" dxfId="518" priority="520" stopIfTrue="1" operator="greaterThan">
      <formula>0.0000001</formula>
    </cfRule>
  </conditionalFormatting>
  <conditionalFormatting sqref="CG21:CK21">
    <cfRule type="cellIs" dxfId="517" priority="517" stopIfTrue="1" operator="equal">
      <formula>0</formula>
    </cfRule>
    <cfRule type="cellIs" dxfId="516" priority="518" stopIfTrue="1" operator="greaterThan">
      <formula>0.0000001</formula>
    </cfRule>
  </conditionalFormatting>
  <conditionalFormatting sqref="CG21:CK21">
    <cfRule type="cellIs" dxfId="515" priority="515" stopIfTrue="1" operator="equal">
      <formula>0</formula>
    </cfRule>
    <cfRule type="cellIs" dxfId="514" priority="516" stopIfTrue="1" operator="greaterThan">
      <formula>0.0000001</formula>
    </cfRule>
  </conditionalFormatting>
  <conditionalFormatting sqref="CG21:CK21">
    <cfRule type="cellIs" dxfId="513" priority="513" stopIfTrue="1" operator="equal">
      <formula>0</formula>
    </cfRule>
    <cfRule type="cellIs" dxfId="512" priority="514" stopIfTrue="1" operator="greaterThan">
      <formula>0.0000001</formula>
    </cfRule>
  </conditionalFormatting>
  <conditionalFormatting sqref="CG21:CK21">
    <cfRule type="cellIs" dxfId="511" priority="511" stopIfTrue="1" operator="equal">
      <formula>0</formula>
    </cfRule>
    <cfRule type="cellIs" dxfId="510" priority="512" stopIfTrue="1" operator="greaterThan">
      <formula>0.0000001</formula>
    </cfRule>
  </conditionalFormatting>
  <conditionalFormatting sqref="CG21:CK21">
    <cfRule type="cellIs" dxfId="509" priority="509" stopIfTrue="1" operator="equal">
      <formula>0</formula>
    </cfRule>
    <cfRule type="cellIs" dxfId="508" priority="510" stopIfTrue="1" operator="greaterThan">
      <formula>0.0000001</formula>
    </cfRule>
  </conditionalFormatting>
  <conditionalFormatting sqref="CG21:CK21">
    <cfRule type="cellIs" dxfId="507" priority="507" stopIfTrue="1" operator="equal">
      <formula>0</formula>
    </cfRule>
    <cfRule type="cellIs" dxfId="506" priority="508" stopIfTrue="1" operator="greaterThan">
      <formula>0.0000001</formula>
    </cfRule>
  </conditionalFormatting>
  <conditionalFormatting sqref="CG21:CK21">
    <cfRule type="cellIs" dxfId="505" priority="505" stopIfTrue="1" operator="equal">
      <formula>0</formula>
    </cfRule>
    <cfRule type="cellIs" dxfId="504" priority="506" stopIfTrue="1" operator="greaterThan">
      <formula>0.0000001</formula>
    </cfRule>
  </conditionalFormatting>
  <conditionalFormatting sqref="CG23:CK23">
    <cfRule type="cellIs" dxfId="503" priority="503" stopIfTrue="1" operator="equal">
      <formula>0</formula>
    </cfRule>
    <cfRule type="cellIs" dxfId="502" priority="504" stopIfTrue="1" operator="greaterThan">
      <formula>0.0000001</formula>
    </cfRule>
  </conditionalFormatting>
  <conditionalFormatting sqref="CG23:CK23">
    <cfRule type="cellIs" dxfId="501" priority="501" stopIfTrue="1" operator="equal">
      <formula>0</formula>
    </cfRule>
    <cfRule type="cellIs" dxfId="500" priority="502" stopIfTrue="1" operator="greaterThan">
      <formula>0.0000001</formula>
    </cfRule>
  </conditionalFormatting>
  <conditionalFormatting sqref="CG23:CK23">
    <cfRule type="cellIs" dxfId="499" priority="499" stopIfTrue="1" operator="equal">
      <formula>0</formula>
    </cfRule>
    <cfRule type="cellIs" dxfId="498" priority="500" stopIfTrue="1" operator="greaterThan">
      <formula>0.0000001</formula>
    </cfRule>
  </conditionalFormatting>
  <conditionalFormatting sqref="CG23:CK23">
    <cfRule type="cellIs" dxfId="497" priority="497" stopIfTrue="1" operator="equal">
      <formula>0</formula>
    </cfRule>
    <cfRule type="cellIs" dxfId="496" priority="498" stopIfTrue="1" operator="greaterThan">
      <formula>0.0000001</formula>
    </cfRule>
  </conditionalFormatting>
  <conditionalFormatting sqref="CG23:CK23">
    <cfRule type="cellIs" dxfId="495" priority="495" stopIfTrue="1" operator="equal">
      <formula>0</formula>
    </cfRule>
    <cfRule type="cellIs" dxfId="494" priority="496" stopIfTrue="1" operator="greaterThan">
      <formula>0.0000001</formula>
    </cfRule>
  </conditionalFormatting>
  <conditionalFormatting sqref="CG23:CK23">
    <cfRule type="cellIs" dxfId="493" priority="493" stopIfTrue="1" operator="equal">
      <formula>0</formula>
    </cfRule>
    <cfRule type="cellIs" dxfId="492" priority="494" stopIfTrue="1" operator="greaterThan">
      <formula>0.0000001</formula>
    </cfRule>
  </conditionalFormatting>
  <conditionalFormatting sqref="CG23:CK23">
    <cfRule type="cellIs" dxfId="491" priority="491" stopIfTrue="1" operator="equal">
      <formula>0</formula>
    </cfRule>
    <cfRule type="cellIs" dxfId="490" priority="492" stopIfTrue="1" operator="greaterThan">
      <formula>0.0000001</formula>
    </cfRule>
  </conditionalFormatting>
  <conditionalFormatting sqref="CG25:CK25">
    <cfRule type="cellIs" dxfId="489" priority="489" stopIfTrue="1" operator="equal">
      <formula>0</formula>
    </cfRule>
    <cfRule type="cellIs" dxfId="488" priority="490" stopIfTrue="1" operator="greaterThan">
      <formula>0.0000001</formula>
    </cfRule>
  </conditionalFormatting>
  <conditionalFormatting sqref="CG25:CK25">
    <cfRule type="cellIs" dxfId="487" priority="487" stopIfTrue="1" operator="equal">
      <formula>0</formula>
    </cfRule>
    <cfRule type="cellIs" dxfId="486" priority="488" stopIfTrue="1" operator="greaterThan">
      <formula>0.0000001</formula>
    </cfRule>
  </conditionalFormatting>
  <conditionalFormatting sqref="CG25:CK25">
    <cfRule type="cellIs" dxfId="485" priority="485" stopIfTrue="1" operator="equal">
      <formula>0</formula>
    </cfRule>
    <cfRule type="cellIs" dxfId="484" priority="486" stopIfTrue="1" operator="greaterThan">
      <formula>0.0000001</formula>
    </cfRule>
  </conditionalFormatting>
  <conditionalFormatting sqref="CG25:CK25">
    <cfRule type="cellIs" dxfId="483" priority="483" stopIfTrue="1" operator="equal">
      <formula>0</formula>
    </cfRule>
    <cfRule type="cellIs" dxfId="482" priority="484" stopIfTrue="1" operator="greaterThan">
      <formula>0.0000001</formula>
    </cfRule>
  </conditionalFormatting>
  <conditionalFormatting sqref="CG25:CK25">
    <cfRule type="cellIs" dxfId="481" priority="481" stopIfTrue="1" operator="equal">
      <formula>0</formula>
    </cfRule>
    <cfRule type="cellIs" dxfId="480" priority="482" stopIfTrue="1" operator="greaterThan">
      <formula>0.0000001</formula>
    </cfRule>
  </conditionalFormatting>
  <conditionalFormatting sqref="CG25:CK25">
    <cfRule type="cellIs" dxfId="479" priority="479" stopIfTrue="1" operator="equal">
      <formula>0</formula>
    </cfRule>
    <cfRule type="cellIs" dxfId="478" priority="480" stopIfTrue="1" operator="greaterThan">
      <formula>0.0000001</formula>
    </cfRule>
  </conditionalFormatting>
  <conditionalFormatting sqref="CG25:CK25">
    <cfRule type="cellIs" dxfId="477" priority="477" stopIfTrue="1" operator="equal">
      <formula>0</formula>
    </cfRule>
    <cfRule type="cellIs" dxfId="476" priority="478" stopIfTrue="1" operator="greaterThan">
      <formula>0.0000001</formula>
    </cfRule>
  </conditionalFormatting>
  <conditionalFormatting sqref="CG27:CK27">
    <cfRule type="cellIs" dxfId="475" priority="475" stopIfTrue="1" operator="equal">
      <formula>0</formula>
    </cfRule>
    <cfRule type="cellIs" dxfId="474" priority="476" stopIfTrue="1" operator="greaterThan">
      <formula>0.0000001</formula>
    </cfRule>
  </conditionalFormatting>
  <conditionalFormatting sqref="CG27:CK27">
    <cfRule type="cellIs" dxfId="473" priority="473" stopIfTrue="1" operator="equal">
      <formula>0</formula>
    </cfRule>
    <cfRule type="cellIs" dxfId="472" priority="474" stopIfTrue="1" operator="greaterThan">
      <formula>0.0000001</formula>
    </cfRule>
  </conditionalFormatting>
  <conditionalFormatting sqref="CG27:CK27">
    <cfRule type="cellIs" dxfId="471" priority="471" stopIfTrue="1" operator="equal">
      <formula>0</formula>
    </cfRule>
    <cfRule type="cellIs" dxfId="470" priority="472" stopIfTrue="1" operator="greaterThan">
      <formula>0.0000001</formula>
    </cfRule>
  </conditionalFormatting>
  <conditionalFormatting sqref="CG27:CK27">
    <cfRule type="cellIs" dxfId="469" priority="469" stopIfTrue="1" operator="equal">
      <formula>0</formula>
    </cfRule>
    <cfRule type="cellIs" dxfId="468" priority="470" stopIfTrue="1" operator="greaterThan">
      <formula>0.0000001</formula>
    </cfRule>
  </conditionalFormatting>
  <conditionalFormatting sqref="CG27:CK27">
    <cfRule type="cellIs" dxfId="467" priority="467" stopIfTrue="1" operator="equal">
      <formula>0</formula>
    </cfRule>
    <cfRule type="cellIs" dxfId="466" priority="468" stopIfTrue="1" operator="greaterThan">
      <formula>0.0000001</formula>
    </cfRule>
  </conditionalFormatting>
  <conditionalFormatting sqref="CG27:CK27">
    <cfRule type="cellIs" dxfId="465" priority="465" stopIfTrue="1" operator="equal">
      <formula>0</formula>
    </cfRule>
    <cfRule type="cellIs" dxfId="464" priority="466" stopIfTrue="1" operator="greaterThan">
      <formula>0.0000001</formula>
    </cfRule>
  </conditionalFormatting>
  <conditionalFormatting sqref="CG27:CK27">
    <cfRule type="cellIs" dxfId="463" priority="463" stopIfTrue="1" operator="equal">
      <formula>0</formula>
    </cfRule>
    <cfRule type="cellIs" dxfId="462" priority="464" stopIfTrue="1" operator="greaterThan">
      <formula>0.0000001</formula>
    </cfRule>
  </conditionalFormatting>
  <conditionalFormatting sqref="CG29:CK29">
    <cfRule type="cellIs" dxfId="461" priority="461" stopIfTrue="1" operator="equal">
      <formula>0</formula>
    </cfRule>
    <cfRule type="cellIs" dxfId="460" priority="462" stopIfTrue="1" operator="greaterThan">
      <formula>0.0000001</formula>
    </cfRule>
  </conditionalFormatting>
  <conditionalFormatting sqref="CG29:CK29">
    <cfRule type="cellIs" dxfId="459" priority="459" stopIfTrue="1" operator="equal">
      <formula>0</formula>
    </cfRule>
    <cfRule type="cellIs" dxfId="458" priority="460" stopIfTrue="1" operator="greaterThan">
      <formula>0.0000001</formula>
    </cfRule>
  </conditionalFormatting>
  <conditionalFormatting sqref="CG29:CK29">
    <cfRule type="cellIs" dxfId="457" priority="457" stopIfTrue="1" operator="equal">
      <formula>0</formula>
    </cfRule>
    <cfRule type="cellIs" dxfId="456" priority="458" stopIfTrue="1" operator="greaterThan">
      <formula>0.0000001</formula>
    </cfRule>
  </conditionalFormatting>
  <conditionalFormatting sqref="CG29:CK29">
    <cfRule type="cellIs" dxfId="455" priority="455" stopIfTrue="1" operator="equal">
      <formula>0</formula>
    </cfRule>
    <cfRule type="cellIs" dxfId="454" priority="456" stopIfTrue="1" operator="greaterThan">
      <formula>0.0000001</formula>
    </cfRule>
  </conditionalFormatting>
  <conditionalFormatting sqref="CG29:CK29">
    <cfRule type="cellIs" dxfId="453" priority="453" stopIfTrue="1" operator="equal">
      <formula>0</formula>
    </cfRule>
    <cfRule type="cellIs" dxfId="452" priority="454" stopIfTrue="1" operator="greaterThan">
      <formula>0.0000001</formula>
    </cfRule>
  </conditionalFormatting>
  <conditionalFormatting sqref="CG29:CK29">
    <cfRule type="cellIs" dxfId="451" priority="451" stopIfTrue="1" operator="equal">
      <formula>0</formula>
    </cfRule>
    <cfRule type="cellIs" dxfId="450" priority="452" stopIfTrue="1" operator="greaterThan">
      <formula>0.0000001</formula>
    </cfRule>
  </conditionalFormatting>
  <conditionalFormatting sqref="CG29:CK29">
    <cfRule type="cellIs" dxfId="449" priority="449" stopIfTrue="1" operator="equal">
      <formula>0</formula>
    </cfRule>
    <cfRule type="cellIs" dxfId="448" priority="450" stopIfTrue="1" operator="greaterThan">
      <formula>0.0000001</formula>
    </cfRule>
  </conditionalFormatting>
  <conditionalFormatting sqref="CG31:CK31">
    <cfRule type="cellIs" dxfId="447" priority="447" stopIfTrue="1" operator="equal">
      <formula>0</formula>
    </cfRule>
    <cfRule type="cellIs" dxfId="446" priority="448" stopIfTrue="1" operator="greaterThan">
      <formula>0.0000001</formula>
    </cfRule>
  </conditionalFormatting>
  <conditionalFormatting sqref="CG31:CK31">
    <cfRule type="cellIs" dxfId="445" priority="445" stopIfTrue="1" operator="equal">
      <formula>0</formula>
    </cfRule>
    <cfRule type="cellIs" dxfId="444" priority="446" stopIfTrue="1" operator="greaterThan">
      <formula>0.0000001</formula>
    </cfRule>
  </conditionalFormatting>
  <conditionalFormatting sqref="CG31:CK31">
    <cfRule type="cellIs" dxfId="443" priority="443" stopIfTrue="1" operator="equal">
      <formula>0</formula>
    </cfRule>
    <cfRule type="cellIs" dxfId="442" priority="444" stopIfTrue="1" operator="greaterThan">
      <formula>0.0000001</formula>
    </cfRule>
  </conditionalFormatting>
  <conditionalFormatting sqref="CG31:CK31">
    <cfRule type="cellIs" dxfId="441" priority="441" stopIfTrue="1" operator="equal">
      <formula>0</formula>
    </cfRule>
    <cfRule type="cellIs" dxfId="440" priority="442" stopIfTrue="1" operator="greaterThan">
      <formula>0.0000001</formula>
    </cfRule>
  </conditionalFormatting>
  <conditionalFormatting sqref="CG31:CK31">
    <cfRule type="cellIs" dxfId="439" priority="439" stopIfTrue="1" operator="equal">
      <formula>0</formula>
    </cfRule>
    <cfRule type="cellIs" dxfId="438" priority="440" stopIfTrue="1" operator="greaterThan">
      <formula>0.0000001</formula>
    </cfRule>
  </conditionalFormatting>
  <conditionalFormatting sqref="CG31:CK31">
    <cfRule type="cellIs" dxfId="437" priority="437" stopIfTrue="1" operator="equal">
      <formula>0</formula>
    </cfRule>
    <cfRule type="cellIs" dxfId="436" priority="438" stopIfTrue="1" operator="greaterThan">
      <formula>0.0000001</formula>
    </cfRule>
  </conditionalFormatting>
  <conditionalFormatting sqref="CG31:CK31">
    <cfRule type="cellIs" dxfId="435" priority="435" stopIfTrue="1" operator="equal">
      <formula>0</formula>
    </cfRule>
    <cfRule type="cellIs" dxfId="434" priority="436" stopIfTrue="1" operator="greaterThan">
      <formula>0.0000001</formula>
    </cfRule>
  </conditionalFormatting>
  <conditionalFormatting sqref="CG33:CK33">
    <cfRule type="cellIs" dxfId="433" priority="433" stopIfTrue="1" operator="equal">
      <formula>0</formula>
    </cfRule>
    <cfRule type="cellIs" dxfId="432" priority="434" stopIfTrue="1" operator="greaterThan">
      <formula>0.0000001</formula>
    </cfRule>
  </conditionalFormatting>
  <conditionalFormatting sqref="CG33:CK33">
    <cfRule type="cellIs" dxfId="431" priority="431" stopIfTrue="1" operator="equal">
      <formula>0</formula>
    </cfRule>
    <cfRule type="cellIs" dxfId="430" priority="432" stopIfTrue="1" operator="greaterThan">
      <formula>0.0000001</formula>
    </cfRule>
  </conditionalFormatting>
  <conditionalFormatting sqref="CG33:CK33">
    <cfRule type="cellIs" dxfId="429" priority="429" stopIfTrue="1" operator="equal">
      <formula>0</formula>
    </cfRule>
    <cfRule type="cellIs" dxfId="428" priority="430" stopIfTrue="1" operator="greaterThan">
      <formula>0.0000001</formula>
    </cfRule>
  </conditionalFormatting>
  <conditionalFormatting sqref="CG33:CK33">
    <cfRule type="cellIs" dxfId="427" priority="427" stopIfTrue="1" operator="equal">
      <formula>0</formula>
    </cfRule>
    <cfRule type="cellIs" dxfId="426" priority="428" stopIfTrue="1" operator="greaterThan">
      <formula>0.0000001</formula>
    </cfRule>
  </conditionalFormatting>
  <conditionalFormatting sqref="CG33:CK33">
    <cfRule type="cellIs" dxfId="425" priority="425" stopIfTrue="1" operator="equal">
      <formula>0</formula>
    </cfRule>
    <cfRule type="cellIs" dxfId="424" priority="426" stopIfTrue="1" operator="greaterThan">
      <formula>0.0000001</formula>
    </cfRule>
  </conditionalFormatting>
  <conditionalFormatting sqref="CG33:CK33">
    <cfRule type="cellIs" dxfId="423" priority="423" stopIfTrue="1" operator="equal">
      <formula>0</formula>
    </cfRule>
    <cfRule type="cellIs" dxfId="422" priority="424" stopIfTrue="1" operator="greaterThan">
      <formula>0.0000001</formula>
    </cfRule>
  </conditionalFormatting>
  <conditionalFormatting sqref="CG33:CK33">
    <cfRule type="cellIs" dxfId="421" priority="421" stopIfTrue="1" operator="equal">
      <formula>0</formula>
    </cfRule>
    <cfRule type="cellIs" dxfId="420" priority="422" stopIfTrue="1" operator="greaterThan">
      <formula>0.0000001</formula>
    </cfRule>
  </conditionalFormatting>
  <conditionalFormatting sqref="CG35:CK35">
    <cfRule type="cellIs" dxfId="419" priority="419" stopIfTrue="1" operator="equal">
      <formula>0</formula>
    </cfRule>
    <cfRule type="cellIs" dxfId="418" priority="420" stopIfTrue="1" operator="greaterThan">
      <formula>0.0000001</formula>
    </cfRule>
  </conditionalFormatting>
  <conditionalFormatting sqref="CG35:CK35">
    <cfRule type="cellIs" dxfId="417" priority="417" stopIfTrue="1" operator="equal">
      <formula>0</formula>
    </cfRule>
    <cfRule type="cellIs" dxfId="416" priority="418" stopIfTrue="1" operator="greaterThan">
      <formula>0.0000001</formula>
    </cfRule>
  </conditionalFormatting>
  <conditionalFormatting sqref="CG35:CK35">
    <cfRule type="cellIs" dxfId="415" priority="415" stopIfTrue="1" operator="equal">
      <formula>0</formula>
    </cfRule>
    <cfRule type="cellIs" dxfId="414" priority="416" stopIfTrue="1" operator="greaterThan">
      <formula>0.0000001</formula>
    </cfRule>
  </conditionalFormatting>
  <conditionalFormatting sqref="CG35:CK35">
    <cfRule type="cellIs" dxfId="413" priority="413" stopIfTrue="1" operator="equal">
      <formula>0</formula>
    </cfRule>
    <cfRule type="cellIs" dxfId="412" priority="414" stopIfTrue="1" operator="greaterThan">
      <formula>0.0000001</formula>
    </cfRule>
  </conditionalFormatting>
  <conditionalFormatting sqref="CG35:CK35">
    <cfRule type="cellIs" dxfId="411" priority="411" stopIfTrue="1" operator="equal">
      <formula>0</formula>
    </cfRule>
    <cfRule type="cellIs" dxfId="410" priority="412" stopIfTrue="1" operator="greaterThan">
      <formula>0.0000001</formula>
    </cfRule>
  </conditionalFormatting>
  <conditionalFormatting sqref="CG35:CK35">
    <cfRule type="cellIs" dxfId="409" priority="409" stopIfTrue="1" operator="equal">
      <formula>0</formula>
    </cfRule>
    <cfRule type="cellIs" dxfId="408" priority="410" stopIfTrue="1" operator="greaterThan">
      <formula>0.0000001</formula>
    </cfRule>
  </conditionalFormatting>
  <conditionalFormatting sqref="CG35:CK35">
    <cfRule type="cellIs" dxfId="407" priority="407" stopIfTrue="1" operator="equal">
      <formula>0</formula>
    </cfRule>
    <cfRule type="cellIs" dxfId="406" priority="408" stopIfTrue="1" operator="greaterThan">
      <formula>0.0000001</formula>
    </cfRule>
  </conditionalFormatting>
  <conditionalFormatting sqref="CG37:CK37">
    <cfRule type="cellIs" dxfId="405" priority="405" stopIfTrue="1" operator="equal">
      <formula>0</formula>
    </cfRule>
    <cfRule type="cellIs" dxfId="404" priority="406" stopIfTrue="1" operator="greaterThan">
      <formula>0.0000001</formula>
    </cfRule>
  </conditionalFormatting>
  <conditionalFormatting sqref="CG37:CK37">
    <cfRule type="cellIs" dxfId="403" priority="403" stopIfTrue="1" operator="equal">
      <formula>0</formula>
    </cfRule>
    <cfRule type="cellIs" dxfId="402" priority="404" stopIfTrue="1" operator="greaterThan">
      <formula>0.0000001</formula>
    </cfRule>
  </conditionalFormatting>
  <conditionalFormatting sqref="CG37:CK37">
    <cfRule type="cellIs" dxfId="401" priority="401" stopIfTrue="1" operator="equal">
      <formula>0</formula>
    </cfRule>
    <cfRule type="cellIs" dxfId="400" priority="402" stopIfTrue="1" operator="greaterThan">
      <formula>0.0000001</formula>
    </cfRule>
  </conditionalFormatting>
  <conditionalFormatting sqref="CG37:CK37">
    <cfRule type="cellIs" dxfId="399" priority="399" stopIfTrue="1" operator="equal">
      <formula>0</formula>
    </cfRule>
    <cfRule type="cellIs" dxfId="398" priority="400" stopIfTrue="1" operator="greaterThan">
      <formula>0.0000001</formula>
    </cfRule>
  </conditionalFormatting>
  <conditionalFormatting sqref="CG37:CK37">
    <cfRule type="cellIs" dxfId="397" priority="397" stopIfTrue="1" operator="equal">
      <formula>0</formula>
    </cfRule>
    <cfRule type="cellIs" dxfId="396" priority="398" stopIfTrue="1" operator="greaterThan">
      <formula>0.0000001</formula>
    </cfRule>
  </conditionalFormatting>
  <conditionalFormatting sqref="CG37:CK37">
    <cfRule type="cellIs" dxfId="395" priority="395" stopIfTrue="1" operator="equal">
      <formula>0</formula>
    </cfRule>
    <cfRule type="cellIs" dxfId="394" priority="396" stopIfTrue="1" operator="greaterThan">
      <formula>0.0000001</formula>
    </cfRule>
  </conditionalFormatting>
  <conditionalFormatting sqref="CG37:CK37">
    <cfRule type="cellIs" dxfId="393" priority="393" stopIfTrue="1" operator="equal">
      <formula>0</formula>
    </cfRule>
    <cfRule type="cellIs" dxfId="392" priority="394" stopIfTrue="1" operator="greaterThan">
      <formula>0.0000001</formula>
    </cfRule>
  </conditionalFormatting>
  <conditionalFormatting sqref="CG39:CK39">
    <cfRule type="cellIs" dxfId="391" priority="391" stopIfTrue="1" operator="equal">
      <formula>0</formula>
    </cfRule>
    <cfRule type="cellIs" dxfId="390" priority="392" stopIfTrue="1" operator="greaterThan">
      <formula>0.0000001</formula>
    </cfRule>
  </conditionalFormatting>
  <conditionalFormatting sqref="CG39:CK39">
    <cfRule type="cellIs" dxfId="389" priority="389" stopIfTrue="1" operator="equal">
      <formula>0</formula>
    </cfRule>
    <cfRule type="cellIs" dxfId="388" priority="390" stopIfTrue="1" operator="greaterThan">
      <formula>0.0000001</formula>
    </cfRule>
  </conditionalFormatting>
  <conditionalFormatting sqref="CG39:CK39">
    <cfRule type="cellIs" dxfId="387" priority="387" stopIfTrue="1" operator="equal">
      <formula>0</formula>
    </cfRule>
    <cfRule type="cellIs" dxfId="386" priority="388" stopIfTrue="1" operator="greaterThan">
      <formula>0.0000001</formula>
    </cfRule>
  </conditionalFormatting>
  <conditionalFormatting sqref="CG39:CK39">
    <cfRule type="cellIs" dxfId="385" priority="385" stopIfTrue="1" operator="equal">
      <formula>0</formula>
    </cfRule>
    <cfRule type="cellIs" dxfId="384" priority="386" stopIfTrue="1" operator="greaterThan">
      <formula>0.0000001</formula>
    </cfRule>
  </conditionalFormatting>
  <conditionalFormatting sqref="CG39:CK39">
    <cfRule type="cellIs" dxfId="383" priority="383" stopIfTrue="1" operator="equal">
      <formula>0</formula>
    </cfRule>
    <cfRule type="cellIs" dxfId="382" priority="384" stopIfTrue="1" operator="greaterThan">
      <formula>0.0000001</formula>
    </cfRule>
  </conditionalFormatting>
  <conditionalFormatting sqref="CG39:CK39">
    <cfRule type="cellIs" dxfId="381" priority="381" stopIfTrue="1" operator="equal">
      <formula>0</formula>
    </cfRule>
    <cfRule type="cellIs" dxfId="380" priority="382" stopIfTrue="1" operator="greaterThan">
      <formula>0.0000001</formula>
    </cfRule>
  </conditionalFormatting>
  <conditionalFormatting sqref="CG39:CK39">
    <cfRule type="cellIs" dxfId="379" priority="379" stopIfTrue="1" operator="equal">
      <formula>0</formula>
    </cfRule>
    <cfRule type="cellIs" dxfId="378" priority="380" stopIfTrue="1" operator="greaterThan">
      <formula>0.0000001</formula>
    </cfRule>
  </conditionalFormatting>
  <conditionalFormatting sqref="CG41:CK41">
    <cfRule type="cellIs" dxfId="377" priority="377" stopIfTrue="1" operator="equal">
      <formula>0</formula>
    </cfRule>
    <cfRule type="cellIs" dxfId="376" priority="378" stopIfTrue="1" operator="greaterThan">
      <formula>0.0000001</formula>
    </cfRule>
  </conditionalFormatting>
  <conditionalFormatting sqref="CG41:CK41">
    <cfRule type="cellIs" dxfId="375" priority="375" stopIfTrue="1" operator="equal">
      <formula>0</formula>
    </cfRule>
    <cfRule type="cellIs" dxfId="374" priority="376" stopIfTrue="1" operator="greaterThan">
      <formula>0.0000001</formula>
    </cfRule>
  </conditionalFormatting>
  <conditionalFormatting sqref="CG41:CK41">
    <cfRule type="cellIs" dxfId="373" priority="373" stopIfTrue="1" operator="equal">
      <formula>0</formula>
    </cfRule>
    <cfRule type="cellIs" dxfId="372" priority="374" stopIfTrue="1" operator="greaterThan">
      <formula>0.0000001</formula>
    </cfRule>
  </conditionalFormatting>
  <conditionalFormatting sqref="CG41:CK41">
    <cfRule type="cellIs" dxfId="371" priority="371" stopIfTrue="1" operator="equal">
      <formula>0</formula>
    </cfRule>
    <cfRule type="cellIs" dxfId="370" priority="372" stopIfTrue="1" operator="greaterThan">
      <formula>0.0000001</formula>
    </cfRule>
  </conditionalFormatting>
  <conditionalFormatting sqref="CG41:CK41">
    <cfRule type="cellIs" dxfId="369" priority="369" stopIfTrue="1" operator="equal">
      <formula>0</formula>
    </cfRule>
    <cfRule type="cellIs" dxfId="368" priority="370" stopIfTrue="1" operator="greaterThan">
      <formula>0.0000001</formula>
    </cfRule>
  </conditionalFormatting>
  <conditionalFormatting sqref="CG41:CK41">
    <cfRule type="cellIs" dxfId="367" priority="367" stopIfTrue="1" operator="equal">
      <formula>0</formula>
    </cfRule>
    <cfRule type="cellIs" dxfId="366" priority="368" stopIfTrue="1" operator="greaterThan">
      <formula>0.0000001</formula>
    </cfRule>
  </conditionalFormatting>
  <conditionalFormatting sqref="CG41:CK41">
    <cfRule type="cellIs" dxfId="365" priority="365" stopIfTrue="1" operator="equal">
      <formula>0</formula>
    </cfRule>
    <cfRule type="cellIs" dxfId="364" priority="366" stopIfTrue="1" operator="greaterThan">
      <formula>0.0000001</formula>
    </cfRule>
  </conditionalFormatting>
  <conditionalFormatting sqref="CG43:CK43">
    <cfRule type="cellIs" dxfId="363" priority="363" stopIfTrue="1" operator="equal">
      <formula>0</formula>
    </cfRule>
    <cfRule type="cellIs" dxfId="362" priority="364" stopIfTrue="1" operator="greaterThan">
      <formula>0.0000001</formula>
    </cfRule>
  </conditionalFormatting>
  <conditionalFormatting sqref="CG43:CK43">
    <cfRule type="cellIs" dxfId="361" priority="361" stopIfTrue="1" operator="equal">
      <formula>0</formula>
    </cfRule>
    <cfRule type="cellIs" dxfId="360" priority="362" stopIfTrue="1" operator="greaterThan">
      <formula>0.0000001</formula>
    </cfRule>
  </conditionalFormatting>
  <conditionalFormatting sqref="CG43:CK43">
    <cfRule type="cellIs" dxfId="359" priority="359" stopIfTrue="1" operator="equal">
      <formula>0</formula>
    </cfRule>
    <cfRule type="cellIs" dxfId="358" priority="360" stopIfTrue="1" operator="greaterThan">
      <formula>0.0000001</formula>
    </cfRule>
  </conditionalFormatting>
  <conditionalFormatting sqref="CG43:CK43">
    <cfRule type="cellIs" dxfId="357" priority="357" stopIfTrue="1" operator="equal">
      <formula>0</formula>
    </cfRule>
    <cfRule type="cellIs" dxfId="356" priority="358" stopIfTrue="1" operator="greaterThan">
      <formula>0.0000001</formula>
    </cfRule>
  </conditionalFormatting>
  <conditionalFormatting sqref="CG43:CK43">
    <cfRule type="cellIs" dxfId="355" priority="355" stopIfTrue="1" operator="equal">
      <formula>0</formula>
    </cfRule>
    <cfRule type="cellIs" dxfId="354" priority="356" stopIfTrue="1" operator="greaterThan">
      <formula>0.0000001</formula>
    </cfRule>
  </conditionalFormatting>
  <conditionalFormatting sqref="CG43:CK43">
    <cfRule type="cellIs" dxfId="353" priority="353" stopIfTrue="1" operator="equal">
      <formula>0</formula>
    </cfRule>
    <cfRule type="cellIs" dxfId="352" priority="354" stopIfTrue="1" operator="greaterThan">
      <formula>0.0000001</formula>
    </cfRule>
  </conditionalFormatting>
  <conditionalFormatting sqref="CG43:CK43">
    <cfRule type="cellIs" dxfId="351" priority="351" stopIfTrue="1" operator="equal">
      <formula>0</formula>
    </cfRule>
    <cfRule type="cellIs" dxfId="350" priority="352" stopIfTrue="1" operator="greaterThan">
      <formula>0.0000001</formula>
    </cfRule>
  </conditionalFormatting>
  <conditionalFormatting sqref="CG45:CK45">
    <cfRule type="cellIs" dxfId="349" priority="349" stopIfTrue="1" operator="equal">
      <formula>0</formula>
    </cfRule>
    <cfRule type="cellIs" dxfId="348" priority="350" stopIfTrue="1" operator="greaterThan">
      <formula>0.0000001</formula>
    </cfRule>
  </conditionalFormatting>
  <conditionalFormatting sqref="CG45:CK45">
    <cfRule type="cellIs" dxfId="347" priority="347" stopIfTrue="1" operator="equal">
      <formula>0</formula>
    </cfRule>
    <cfRule type="cellIs" dxfId="346" priority="348" stopIfTrue="1" operator="greaterThan">
      <formula>0.0000001</formula>
    </cfRule>
  </conditionalFormatting>
  <conditionalFormatting sqref="CG45:CK45">
    <cfRule type="cellIs" dxfId="345" priority="345" stopIfTrue="1" operator="equal">
      <formula>0</formula>
    </cfRule>
    <cfRule type="cellIs" dxfId="344" priority="346" stopIfTrue="1" operator="greaterThan">
      <formula>0.0000001</formula>
    </cfRule>
  </conditionalFormatting>
  <conditionalFormatting sqref="CG45:CK45">
    <cfRule type="cellIs" dxfId="343" priority="343" stopIfTrue="1" operator="equal">
      <formula>0</formula>
    </cfRule>
    <cfRule type="cellIs" dxfId="342" priority="344" stopIfTrue="1" operator="greaterThan">
      <formula>0.0000001</formula>
    </cfRule>
  </conditionalFormatting>
  <conditionalFormatting sqref="CG45:CK45">
    <cfRule type="cellIs" dxfId="341" priority="341" stopIfTrue="1" operator="equal">
      <formula>0</formula>
    </cfRule>
    <cfRule type="cellIs" dxfId="340" priority="342" stopIfTrue="1" operator="greaterThan">
      <formula>0.0000001</formula>
    </cfRule>
  </conditionalFormatting>
  <conditionalFormatting sqref="CG45:CK45">
    <cfRule type="cellIs" dxfId="339" priority="339" stopIfTrue="1" operator="equal">
      <formula>0</formula>
    </cfRule>
    <cfRule type="cellIs" dxfId="338" priority="340" stopIfTrue="1" operator="greaterThan">
      <formula>0.0000001</formula>
    </cfRule>
  </conditionalFormatting>
  <conditionalFormatting sqref="CG45:CK45">
    <cfRule type="cellIs" dxfId="337" priority="337" stopIfTrue="1" operator="equal">
      <formula>0</formula>
    </cfRule>
    <cfRule type="cellIs" dxfId="336" priority="338" stopIfTrue="1" operator="greaterThan">
      <formula>0.0000001</formula>
    </cfRule>
  </conditionalFormatting>
  <conditionalFormatting sqref="CG33:CK33">
    <cfRule type="cellIs" dxfId="335" priority="335" stopIfTrue="1" operator="equal">
      <formula>0</formula>
    </cfRule>
    <cfRule type="cellIs" dxfId="334" priority="336" stopIfTrue="1" operator="greaterThan">
      <formula>0.0000001</formula>
    </cfRule>
  </conditionalFormatting>
  <conditionalFormatting sqref="CG33:CK33">
    <cfRule type="cellIs" dxfId="333" priority="333" stopIfTrue="1" operator="equal">
      <formula>0</formula>
    </cfRule>
    <cfRule type="cellIs" dxfId="332" priority="334" stopIfTrue="1" operator="greaterThan">
      <formula>0.0000001</formula>
    </cfRule>
  </conditionalFormatting>
  <conditionalFormatting sqref="CG33:CK33">
    <cfRule type="cellIs" dxfId="331" priority="331" stopIfTrue="1" operator="equal">
      <formula>0</formula>
    </cfRule>
    <cfRule type="cellIs" dxfId="330" priority="332" stopIfTrue="1" operator="greaterThan">
      <formula>0.0000001</formula>
    </cfRule>
  </conditionalFormatting>
  <conditionalFormatting sqref="CG33:CK33">
    <cfRule type="cellIs" dxfId="329" priority="329" stopIfTrue="1" operator="equal">
      <formula>0</formula>
    </cfRule>
    <cfRule type="cellIs" dxfId="328" priority="330" stopIfTrue="1" operator="greaterThan">
      <formula>0.0000001</formula>
    </cfRule>
  </conditionalFormatting>
  <conditionalFormatting sqref="CG33:CK33">
    <cfRule type="cellIs" dxfId="327" priority="327" stopIfTrue="1" operator="equal">
      <formula>0</formula>
    </cfRule>
    <cfRule type="cellIs" dxfId="326" priority="328" stopIfTrue="1" operator="greaterThan">
      <formula>0.0000001</formula>
    </cfRule>
  </conditionalFormatting>
  <conditionalFormatting sqref="CG33:CK33">
    <cfRule type="cellIs" dxfId="325" priority="325" stopIfTrue="1" operator="equal">
      <formula>0</formula>
    </cfRule>
    <cfRule type="cellIs" dxfId="324" priority="326" stopIfTrue="1" operator="greaterThan">
      <formula>0.0000001</formula>
    </cfRule>
  </conditionalFormatting>
  <conditionalFormatting sqref="CG33:CK33">
    <cfRule type="cellIs" dxfId="323" priority="323" stopIfTrue="1" operator="equal">
      <formula>0</formula>
    </cfRule>
    <cfRule type="cellIs" dxfId="322" priority="324" stopIfTrue="1" operator="greaterThan">
      <formula>0.0000001</formula>
    </cfRule>
  </conditionalFormatting>
  <conditionalFormatting sqref="CG33:CK33">
    <cfRule type="cellIs" dxfId="321" priority="321" stopIfTrue="1" operator="equal">
      <formula>0</formula>
    </cfRule>
    <cfRule type="cellIs" dxfId="320" priority="322" stopIfTrue="1" operator="greaterThan">
      <formula>0.0000001</formula>
    </cfRule>
  </conditionalFormatting>
  <conditionalFormatting sqref="CG33:CK33">
    <cfRule type="cellIs" dxfId="319" priority="319" stopIfTrue="1" operator="equal">
      <formula>0</formula>
    </cfRule>
    <cfRule type="cellIs" dxfId="318" priority="320" stopIfTrue="1" operator="greaterThan">
      <formula>0.0000001</formula>
    </cfRule>
  </conditionalFormatting>
  <conditionalFormatting sqref="CG33:CK33">
    <cfRule type="cellIs" dxfId="317" priority="317" stopIfTrue="1" operator="equal">
      <formula>0</formula>
    </cfRule>
    <cfRule type="cellIs" dxfId="316" priority="318" stopIfTrue="1" operator="greaterThan">
      <formula>0.0000001</formula>
    </cfRule>
  </conditionalFormatting>
  <conditionalFormatting sqref="CG33:CK33">
    <cfRule type="cellIs" dxfId="315" priority="315" stopIfTrue="1" operator="equal">
      <formula>0</formula>
    </cfRule>
    <cfRule type="cellIs" dxfId="314" priority="316" stopIfTrue="1" operator="greaterThan">
      <formula>0.0000001</formula>
    </cfRule>
  </conditionalFormatting>
  <conditionalFormatting sqref="CG33:CK33">
    <cfRule type="cellIs" dxfId="313" priority="313" stopIfTrue="1" operator="equal">
      <formula>0</formula>
    </cfRule>
    <cfRule type="cellIs" dxfId="312" priority="314" stopIfTrue="1" operator="greaterThan">
      <formula>0.0000001</formula>
    </cfRule>
  </conditionalFormatting>
  <conditionalFormatting sqref="CG33:CK33">
    <cfRule type="cellIs" dxfId="311" priority="311" stopIfTrue="1" operator="equal">
      <formula>0</formula>
    </cfRule>
    <cfRule type="cellIs" dxfId="310" priority="312" stopIfTrue="1" operator="greaterThan">
      <formula>0.0000001</formula>
    </cfRule>
  </conditionalFormatting>
  <conditionalFormatting sqref="CG33:CK33">
    <cfRule type="cellIs" dxfId="309" priority="309" stopIfTrue="1" operator="equal">
      <formula>0</formula>
    </cfRule>
    <cfRule type="cellIs" dxfId="308" priority="310" stopIfTrue="1" operator="greaterThan">
      <formula>0.0000001</formula>
    </cfRule>
  </conditionalFormatting>
  <conditionalFormatting sqref="CG35:CK35">
    <cfRule type="cellIs" dxfId="307" priority="307" stopIfTrue="1" operator="equal">
      <formula>0</formula>
    </cfRule>
    <cfRule type="cellIs" dxfId="306" priority="308" stopIfTrue="1" operator="greaterThan">
      <formula>0.0000001</formula>
    </cfRule>
  </conditionalFormatting>
  <conditionalFormatting sqref="CG35:CK35">
    <cfRule type="cellIs" dxfId="305" priority="305" stopIfTrue="1" operator="equal">
      <formula>0</formula>
    </cfRule>
    <cfRule type="cellIs" dxfId="304" priority="306" stopIfTrue="1" operator="greaterThan">
      <formula>0.0000001</formula>
    </cfRule>
  </conditionalFormatting>
  <conditionalFormatting sqref="CG35:CK35">
    <cfRule type="cellIs" dxfId="303" priority="303" stopIfTrue="1" operator="equal">
      <formula>0</formula>
    </cfRule>
    <cfRule type="cellIs" dxfId="302" priority="304" stopIfTrue="1" operator="greaterThan">
      <formula>0.0000001</formula>
    </cfRule>
  </conditionalFormatting>
  <conditionalFormatting sqref="CG35:CK35">
    <cfRule type="cellIs" dxfId="301" priority="301" stopIfTrue="1" operator="equal">
      <formula>0</formula>
    </cfRule>
    <cfRule type="cellIs" dxfId="300" priority="302" stopIfTrue="1" operator="greaterThan">
      <formula>0.0000001</formula>
    </cfRule>
  </conditionalFormatting>
  <conditionalFormatting sqref="CG35:CK35">
    <cfRule type="cellIs" dxfId="299" priority="299" stopIfTrue="1" operator="equal">
      <formula>0</formula>
    </cfRule>
    <cfRule type="cellIs" dxfId="298" priority="300" stopIfTrue="1" operator="greaterThan">
      <formula>0.0000001</formula>
    </cfRule>
  </conditionalFormatting>
  <conditionalFormatting sqref="CG35:CK35">
    <cfRule type="cellIs" dxfId="297" priority="297" stopIfTrue="1" operator="equal">
      <formula>0</formula>
    </cfRule>
    <cfRule type="cellIs" dxfId="296" priority="298" stopIfTrue="1" operator="greaterThan">
      <formula>0.0000001</formula>
    </cfRule>
  </conditionalFormatting>
  <conditionalFormatting sqref="CG35:CK35">
    <cfRule type="cellIs" dxfId="295" priority="295" stopIfTrue="1" operator="equal">
      <formula>0</formula>
    </cfRule>
    <cfRule type="cellIs" dxfId="294" priority="296" stopIfTrue="1" operator="greaterThan">
      <formula>0.0000001</formula>
    </cfRule>
  </conditionalFormatting>
  <conditionalFormatting sqref="CG35:CK35">
    <cfRule type="cellIs" dxfId="293" priority="293" stopIfTrue="1" operator="equal">
      <formula>0</formula>
    </cfRule>
    <cfRule type="cellIs" dxfId="292" priority="294" stopIfTrue="1" operator="greaterThan">
      <formula>0.0000001</formula>
    </cfRule>
  </conditionalFormatting>
  <conditionalFormatting sqref="CG35:CK35">
    <cfRule type="cellIs" dxfId="291" priority="291" stopIfTrue="1" operator="equal">
      <formula>0</formula>
    </cfRule>
    <cfRule type="cellIs" dxfId="290" priority="292" stopIfTrue="1" operator="greaterThan">
      <formula>0.0000001</formula>
    </cfRule>
  </conditionalFormatting>
  <conditionalFormatting sqref="CG35:CK35">
    <cfRule type="cellIs" dxfId="289" priority="289" stopIfTrue="1" operator="equal">
      <formula>0</formula>
    </cfRule>
    <cfRule type="cellIs" dxfId="288" priority="290" stopIfTrue="1" operator="greaterThan">
      <formula>0.0000001</formula>
    </cfRule>
  </conditionalFormatting>
  <conditionalFormatting sqref="CG35:CK35">
    <cfRule type="cellIs" dxfId="287" priority="287" stopIfTrue="1" operator="equal">
      <formula>0</formula>
    </cfRule>
    <cfRule type="cellIs" dxfId="286" priority="288" stopIfTrue="1" operator="greaterThan">
      <formula>0.0000001</formula>
    </cfRule>
  </conditionalFormatting>
  <conditionalFormatting sqref="CG35:CK35">
    <cfRule type="cellIs" dxfId="285" priority="285" stopIfTrue="1" operator="equal">
      <formula>0</formula>
    </cfRule>
    <cfRule type="cellIs" dxfId="284" priority="286" stopIfTrue="1" operator="greaterThan">
      <formula>0.0000001</formula>
    </cfRule>
  </conditionalFormatting>
  <conditionalFormatting sqref="CG35:CK35">
    <cfRule type="cellIs" dxfId="283" priority="283" stopIfTrue="1" operator="equal">
      <formula>0</formula>
    </cfRule>
    <cfRule type="cellIs" dxfId="282" priority="284" stopIfTrue="1" operator="greaterThan">
      <formula>0.0000001</formula>
    </cfRule>
  </conditionalFormatting>
  <conditionalFormatting sqref="CG35:CK35">
    <cfRule type="cellIs" dxfId="281" priority="281" stopIfTrue="1" operator="equal">
      <formula>0</formula>
    </cfRule>
    <cfRule type="cellIs" dxfId="280" priority="282" stopIfTrue="1" operator="greaterThan">
      <formula>0.0000001</formula>
    </cfRule>
  </conditionalFormatting>
  <conditionalFormatting sqref="CL31:CP31">
    <cfRule type="cellIs" dxfId="279" priority="279" stopIfTrue="1" operator="equal">
      <formula>0</formula>
    </cfRule>
    <cfRule type="cellIs" dxfId="278" priority="280" stopIfTrue="1" operator="greaterThan">
      <formula>0.0000001</formula>
    </cfRule>
  </conditionalFormatting>
  <conditionalFormatting sqref="CL31:CP31">
    <cfRule type="cellIs" dxfId="277" priority="277" stopIfTrue="1" operator="equal">
      <formula>0</formula>
    </cfRule>
    <cfRule type="cellIs" dxfId="276" priority="278" stopIfTrue="1" operator="greaterThan">
      <formula>0.0000001</formula>
    </cfRule>
  </conditionalFormatting>
  <conditionalFormatting sqref="CL31:CP31">
    <cfRule type="cellIs" dxfId="275" priority="275" stopIfTrue="1" operator="equal">
      <formula>0</formula>
    </cfRule>
    <cfRule type="cellIs" dxfId="274" priority="276" stopIfTrue="1" operator="greaterThan">
      <formula>0.0000001</formula>
    </cfRule>
  </conditionalFormatting>
  <conditionalFormatting sqref="CL31:CP31">
    <cfRule type="cellIs" dxfId="273" priority="273" stopIfTrue="1" operator="equal">
      <formula>0</formula>
    </cfRule>
    <cfRule type="cellIs" dxfId="272" priority="274" stopIfTrue="1" operator="greaterThan">
      <formula>0.0000001</formula>
    </cfRule>
  </conditionalFormatting>
  <conditionalFormatting sqref="CL31:CP31">
    <cfRule type="cellIs" dxfId="271" priority="271" stopIfTrue="1" operator="equal">
      <formula>0</formula>
    </cfRule>
    <cfRule type="cellIs" dxfId="270" priority="272" stopIfTrue="1" operator="greaterThan">
      <formula>0.0000001</formula>
    </cfRule>
  </conditionalFormatting>
  <conditionalFormatting sqref="CL31:CP31">
    <cfRule type="cellIs" dxfId="269" priority="269" stopIfTrue="1" operator="equal">
      <formula>0</formula>
    </cfRule>
    <cfRule type="cellIs" dxfId="268" priority="270" stopIfTrue="1" operator="greaterThan">
      <formula>0.0000001</formula>
    </cfRule>
  </conditionalFormatting>
  <conditionalFormatting sqref="CL31:CP31">
    <cfRule type="cellIs" dxfId="267" priority="267" stopIfTrue="1" operator="equal">
      <formula>0</formula>
    </cfRule>
    <cfRule type="cellIs" dxfId="266" priority="268" stopIfTrue="1" operator="greaterThan">
      <formula>0.0000001</formula>
    </cfRule>
  </conditionalFormatting>
  <conditionalFormatting sqref="CL17:CP17">
    <cfRule type="cellIs" dxfId="265" priority="265" stopIfTrue="1" operator="equal">
      <formula>0</formula>
    </cfRule>
    <cfRule type="cellIs" dxfId="264" priority="266" stopIfTrue="1" operator="greaterThan">
      <formula>0.0000001</formula>
    </cfRule>
  </conditionalFormatting>
  <conditionalFormatting sqref="CL17:CP17">
    <cfRule type="cellIs" dxfId="263" priority="263" stopIfTrue="1" operator="equal">
      <formula>0</formula>
    </cfRule>
    <cfRule type="cellIs" dxfId="262" priority="264" stopIfTrue="1" operator="greaterThan">
      <formula>0.0000001</formula>
    </cfRule>
  </conditionalFormatting>
  <conditionalFormatting sqref="CL17:CP17">
    <cfRule type="cellIs" dxfId="261" priority="261" stopIfTrue="1" operator="equal">
      <formula>0</formula>
    </cfRule>
    <cfRule type="cellIs" dxfId="260" priority="262" stopIfTrue="1" operator="greaterThan">
      <formula>0.0000001</formula>
    </cfRule>
  </conditionalFormatting>
  <conditionalFormatting sqref="CL17:CP17">
    <cfRule type="cellIs" dxfId="259" priority="259" stopIfTrue="1" operator="equal">
      <formula>0</formula>
    </cfRule>
    <cfRule type="cellIs" dxfId="258" priority="260" stopIfTrue="1" operator="greaterThan">
      <formula>0.0000001</formula>
    </cfRule>
  </conditionalFormatting>
  <conditionalFormatting sqref="CL17:CP17">
    <cfRule type="cellIs" dxfId="257" priority="257" stopIfTrue="1" operator="equal">
      <formula>0</formula>
    </cfRule>
    <cfRule type="cellIs" dxfId="256" priority="258" stopIfTrue="1" operator="greaterThan">
      <formula>0.0000001</formula>
    </cfRule>
  </conditionalFormatting>
  <conditionalFormatting sqref="CL17:CP17">
    <cfRule type="cellIs" dxfId="255" priority="255" stopIfTrue="1" operator="equal">
      <formula>0</formula>
    </cfRule>
    <cfRule type="cellIs" dxfId="254" priority="256" stopIfTrue="1" operator="greaterThan">
      <formula>0.0000001</formula>
    </cfRule>
  </conditionalFormatting>
  <conditionalFormatting sqref="CL17:CP17">
    <cfRule type="cellIs" dxfId="253" priority="253" stopIfTrue="1" operator="equal">
      <formula>0</formula>
    </cfRule>
    <cfRule type="cellIs" dxfId="252" priority="254" stopIfTrue="1" operator="greaterThan">
      <formula>0.0000001</formula>
    </cfRule>
  </conditionalFormatting>
  <conditionalFormatting sqref="CL19:CP19">
    <cfRule type="cellIs" dxfId="251" priority="251" stopIfTrue="1" operator="equal">
      <formula>0</formula>
    </cfRule>
    <cfRule type="cellIs" dxfId="250" priority="252" stopIfTrue="1" operator="greaterThan">
      <formula>0.0000001</formula>
    </cfRule>
  </conditionalFormatting>
  <conditionalFormatting sqref="CL19:CP19">
    <cfRule type="cellIs" dxfId="249" priority="249" stopIfTrue="1" operator="equal">
      <formula>0</formula>
    </cfRule>
    <cfRule type="cellIs" dxfId="248" priority="250" stopIfTrue="1" operator="greaterThan">
      <formula>0.0000001</formula>
    </cfRule>
  </conditionalFormatting>
  <conditionalFormatting sqref="CL19:CP19">
    <cfRule type="cellIs" dxfId="247" priority="247" stopIfTrue="1" operator="equal">
      <formula>0</formula>
    </cfRule>
    <cfRule type="cellIs" dxfId="246" priority="248" stopIfTrue="1" operator="greaterThan">
      <formula>0.0000001</formula>
    </cfRule>
  </conditionalFormatting>
  <conditionalFormatting sqref="CL19:CP19">
    <cfRule type="cellIs" dxfId="245" priority="245" stopIfTrue="1" operator="equal">
      <formula>0</formula>
    </cfRule>
    <cfRule type="cellIs" dxfId="244" priority="246" stopIfTrue="1" operator="greaterThan">
      <formula>0.0000001</formula>
    </cfRule>
  </conditionalFormatting>
  <conditionalFormatting sqref="CL19:CP19">
    <cfRule type="cellIs" dxfId="243" priority="243" stopIfTrue="1" operator="equal">
      <formula>0</formula>
    </cfRule>
    <cfRule type="cellIs" dxfId="242" priority="244" stopIfTrue="1" operator="greaterThan">
      <formula>0.0000001</formula>
    </cfRule>
  </conditionalFormatting>
  <conditionalFormatting sqref="CL19:CP19">
    <cfRule type="cellIs" dxfId="241" priority="241" stopIfTrue="1" operator="equal">
      <formula>0</formula>
    </cfRule>
    <cfRule type="cellIs" dxfId="240" priority="242" stopIfTrue="1" operator="greaterThan">
      <formula>0.0000001</formula>
    </cfRule>
  </conditionalFormatting>
  <conditionalFormatting sqref="CL19:CP19">
    <cfRule type="cellIs" dxfId="239" priority="239" stopIfTrue="1" operator="equal">
      <formula>0</formula>
    </cfRule>
    <cfRule type="cellIs" dxfId="238" priority="240" stopIfTrue="1" operator="greaterThan">
      <formula>0.0000001</formula>
    </cfRule>
  </conditionalFormatting>
  <conditionalFormatting sqref="CL21:CP21">
    <cfRule type="cellIs" dxfId="237" priority="237" stopIfTrue="1" operator="equal">
      <formula>0</formula>
    </cfRule>
    <cfRule type="cellIs" dxfId="236" priority="238" stopIfTrue="1" operator="greaterThan">
      <formula>0.0000001</formula>
    </cfRule>
  </conditionalFormatting>
  <conditionalFormatting sqref="CL21:CP21">
    <cfRule type="cellIs" dxfId="235" priority="235" stopIfTrue="1" operator="equal">
      <formula>0</formula>
    </cfRule>
    <cfRule type="cellIs" dxfId="234" priority="236" stopIfTrue="1" operator="greaterThan">
      <formula>0.0000001</formula>
    </cfRule>
  </conditionalFormatting>
  <conditionalFormatting sqref="CL21:CP21">
    <cfRule type="cellIs" dxfId="233" priority="233" stopIfTrue="1" operator="equal">
      <formula>0</formula>
    </cfRule>
    <cfRule type="cellIs" dxfId="232" priority="234" stopIfTrue="1" operator="greaterThan">
      <formula>0.0000001</formula>
    </cfRule>
  </conditionalFormatting>
  <conditionalFormatting sqref="CL21:CP21">
    <cfRule type="cellIs" dxfId="231" priority="231" stopIfTrue="1" operator="equal">
      <formula>0</formula>
    </cfRule>
    <cfRule type="cellIs" dxfId="230" priority="232" stopIfTrue="1" operator="greaterThan">
      <formula>0.0000001</formula>
    </cfRule>
  </conditionalFormatting>
  <conditionalFormatting sqref="CL21:CP21">
    <cfRule type="cellIs" dxfId="229" priority="229" stopIfTrue="1" operator="equal">
      <formula>0</formula>
    </cfRule>
    <cfRule type="cellIs" dxfId="228" priority="230" stopIfTrue="1" operator="greaterThan">
      <formula>0.0000001</formula>
    </cfRule>
  </conditionalFormatting>
  <conditionalFormatting sqref="CL21:CP21">
    <cfRule type="cellIs" dxfId="227" priority="227" stopIfTrue="1" operator="equal">
      <formula>0</formula>
    </cfRule>
    <cfRule type="cellIs" dxfId="226" priority="228" stopIfTrue="1" operator="greaterThan">
      <formula>0.0000001</formula>
    </cfRule>
  </conditionalFormatting>
  <conditionalFormatting sqref="CL21:CP21">
    <cfRule type="cellIs" dxfId="225" priority="225" stopIfTrue="1" operator="equal">
      <formula>0</formula>
    </cfRule>
    <cfRule type="cellIs" dxfId="224" priority="226" stopIfTrue="1" operator="greaterThan">
      <formula>0.0000001</formula>
    </cfRule>
  </conditionalFormatting>
  <conditionalFormatting sqref="CL23:CP23">
    <cfRule type="cellIs" dxfId="223" priority="223" stopIfTrue="1" operator="equal">
      <formula>0</formula>
    </cfRule>
    <cfRule type="cellIs" dxfId="222" priority="224" stopIfTrue="1" operator="greaterThan">
      <formula>0.0000001</formula>
    </cfRule>
  </conditionalFormatting>
  <conditionalFormatting sqref="CL23:CP23">
    <cfRule type="cellIs" dxfId="221" priority="221" stopIfTrue="1" operator="equal">
      <formula>0</formula>
    </cfRule>
    <cfRule type="cellIs" dxfId="220" priority="222" stopIfTrue="1" operator="greaterThan">
      <formula>0.0000001</formula>
    </cfRule>
  </conditionalFormatting>
  <conditionalFormatting sqref="CL23:CP23">
    <cfRule type="cellIs" dxfId="219" priority="219" stopIfTrue="1" operator="equal">
      <formula>0</formula>
    </cfRule>
    <cfRule type="cellIs" dxfId="218" priority="220" stopIfTrue="1" operator="greaterThan">
      <formula>0.0000001</formula>
    </cfRule>
  </conditionalFormatting>
  <conditionalFormatting sqref="CL23:CP23">
    <cfRule type="cellIs" dxfId="217" priority="217" stopIfTrue="1" operator="equal">
      <formula>0</formula>
    </cfRule>
    <cfRule type="cellIs" dxfId="216" priority="218" stopIfTrue="1" operator="greaterThan">
      <formula>0.0000001</formula>
    </cfRule>
  </conditionalFormatting>
  <conditionalFormatting sqref="CL23:CP23">
    <cfRule type="cellIs" dxfId="215" priority="215" stopIfTrue="1" operator="equal">
      <formula>0</formula>
    </cfRule>
    <cfRule type="cellIs" dxfId="214" priority="216" stopIfTrue="1" operator="greaterThan">
      <formula>0.0000001</formula>
    </cfRule>
  </conditionalFormatting>
  <conditionalFormatting sqref="CL23:CP23">
    <cfRule type="cellIs" dxfId="213" priority="213" stopIfTrue="1" operator="equal">
      <formula>0</formula>
    </cfRule>
    <cfRule type="cellIs" dxfId="212" priority="214" stopIfTrue="1" operator="greaterThan">
      <formula>0.0000001</formula>
    </cfRule>
  </conditionalFormatting>
  <conditionalFormatting sqref="CL23:CP23">
    <cfRule type="cellIs" dxfId="211" priority="211" stopIfTrue="1" operator="equal">
      <formula>0</formula>
    </cfRule>
    <cfRule type="cellIs" dxfId="210" priority="212" stopIfTrue="1" operator="greaterThan">
      <formula>0.0000001</formula>
    </cfRule>
  </conditionalFormatting>
  <conditionalFormatting sqref="CL25:CP25">
    <cfRule type="cellIs" dxfId="209" priority="209" stopIfTrue="1" operator="equal">
      <formula>0</formula>
    </cfRule>
    <cfRule type="cellIs" dxfId="208" priority="210" stopIfTrue="1" operator="greaterThan">
      <formula>0.0000001</formula>
    </cfRule>
  </conditionalFormatting>
  <conditionalFormatting sqref="CL25:CP25">
    <cfRule type="cellIs" dxfId="207" priority="207" stopIfTrue="1" operator="equal">
      <formula>0</formula>
    </cfRule>
    <cfRule type="cellIs" dxfId="206" priority="208" stopIfTrue="1" operator="greaterThan">
      <formula>0.0000001</formula>
    </cfRule>
  </conditionalFormatting>
  <conditionalFormatting sqref="CL25:CP25">
    <cfRule type="cellIs" dxfId="205" priority="205" stopIfTrue="1" operator="equal">
      <formula>0</formula>
    </cfRule>
    <cfRule type="cellIs" dxfId="204" priority="206" stopIfTrue="1" operator="greaterThan">
      <formula>0.0000001</formula>
    </cfRule>
  </conditionalFormatting>
  <conditionalFormatting sqref="CL25:CP25">
    <cfRule type="cellIs" dxfId="203" priority="203" stopIfTrue="1" operator="equal">
      <formula>0</formula>
    </cfRule>
    <cfRule type="cellIs" dxfId="202" priority="204" stopIfTrue="1" operator="greaterThan">
      <formula>0.0000001</formula>
    </cfRule>
  </conditionalFormatting>
  <conditionalFormatting sqref="CL25:CP25">
    <cfRule type="cellIs" dxfId="201" priority="201" stopIfTrue="1" operator="equal">
      <formula>0</formula>
    </cfRule>
    <cfRule type="cellIs" dxfId="200" priority="202" stopIfTrue="1" operator="greaterThan">
      <formula>0.0000001</formula>
    </cfRule>
  </conditionalFormatting>
  <conditionalFormatting sqref="CL25:CP25">
    <cfRule type="cellIs" dxfId="199" priority="199" stopIfTrue="1" operator="equal">
      <formula>0</formula>
    </cfRule>
    <cfRule type="cellIs" dxfId="198" priority="200" stopIfTrue="1" operator="greaterThan">
      <formula>0.0000001</formula>
    </cfRule>
  </conditionalFormatting>
  <conditionalFormatting sqref="CL25:CP25">
    <cfRule type="cellIs" dxfId="197" priority="197" stopIfTrue="1" operator="equal">
      <formula>0</formula>
    </cfRule>
    <cfRule type="cellIs" dxfId="196" priority="198" stopIfTrue="1" operator="greaterThan">
      <formula>0.0000001</formula>
    </cfRule>
  </conditionalFormatting>
  <conditionalFormatting sqref="CL27:CP27">
    <cfRule type="cellIs" dxfId="195" priority="195" stopIfTrue="1" operator="equal">
      <formula>0</formula>
    </cfRule>
    <cfRule type="cellIs" dxfId="194" priority="196" stopIfTrue="1" operator="greaterThan">
      <formula>0.0000001</formula>
    </cfRule>
  </conditionalFormatting>
  <conditionalFormatting sqref="CL27:CP27">
    <cfRule type="cellIs" dxfId="193" priority="193" stopIfTrue="1" operator="equal">
      <formula>0</formula>
    </cfRule>
    <cfRule type="cellIs" dxfId="192" priority="194" stopIfTrue="1" operator="greaterThan">
      <formula>0.0000001</formula>
    </cfRule>
  </conditionalFormatting>
  <conditionalFormatting sqref="CL27:CP27">
    <cfRule type="cellIs" dxfId="191" priority="191" stopIfTrue="1" operator="equal">
      <formula>0</formula>
    </cfRule>
    <cfRule type="cellIs" dxfId="190" priority="192" stopIfTrue="1" operator="greaterThan">
      <formula>0.0000001</formula>
    </cfRule>
  </conditionalFormatting>
  <conditionalFormatting sqref="CL27:CP27">
    <cfRule type="cellIs" dxfId="189" priority="189" stopIfTrue="1" operator="equal">
      <formula>0</formula>
    </cfRule>
    <cfRule type="cellIs" dxfId="188" priority="190" stopIfTrue="1" operator="greaterThan">
      <formula>0.0000001</formula>
    </cfRule>
  </conditionalFormatting>
  <conditionalFormatting sqref="CL27:CP27">
    <cfRule type="cellIs" dxfId="187" priority="187" stopIfTrue="1" operator="equal">
      <formula>0</formula>
    </cfRule>
    <cfRule type="cellIs" dxfId="186" priority="188" stopIfTrue="1" operator="greaterThan">
      <formula>0.0000001</formula>
    </cfRule>
  </conditionalFormatting>
  <conditionalFormatting sqref="CL27:CP27">
    <cfRule type="cellIs" dxfId="185" priority="185" stopIfTrue="1" operator="equal">
      <formula>0</formula>
    </cfRule>
    <cfRule type="cellIs" dxfId="184" priority="186" stopIfTrue="1" operator="greaterThan">
      <formula>0.0000001</formula>
    </cfRule>
  </conditionalFormatting>
  <conditionalFormatting sqref="CL27:CP27">
    <cfRule type="cellIs" dxfId="183" priority="183" stopIfTrue="1" operator="equal">
      <formula>0</formula>
    </cfRule>
    <cfRule type="cellIs" dxfId="182" priority="184" stopIfTrue="1" operator="greaterThan">
      <formula>0.0000001</formula>
    </cfRule>
  </conditionalFormatting>
  <conditionalFormatting sqref="CL29:CP29">
    <cfRule type="cellIs" dxfId="181" priority="181" stopIfTrue="1" operator="equal">
      <formula>0</formula>
    </cfRule>
    <cfRule type="cellIs" dxfId="180" priority="182" stopIfTrue="1" operator="greaterThan">
      <formula>0.0000001</formula>
    </cfRule>
  </conditionalFormatting>
  <conditionalFormatting sqref="CL29:CP29">
    <cfRule type="cellIs" dxfId="179" priority="179" stopIfTrue="1" operator="equal">
      <formula>0</formula>
    </cfRule>
    <cfRule type="cellIs" dxfId="178" priority="180" stopIfTrue="1" operator="greaterThan">
      <formula>0.0000001</formula>
    </cfRule>
  </conditionalFormatting>
  <conditionalFormatting sqref="CL29:CP29">
    <cfRule type="cellIs" dxfId="177" priority="177" stopIfTrue="1" operator="equal">
      <formula>0</formula>
    </cfRule>
    <cfRule type="cellIs" dxfId="176" priority="178" stopIfTrue="1" operator="greaterThan">
      <formula>0.0000001</formula>
    </cfRule>
  </conditionalFormatting>
  <conditionalFormatting sqref="CL29:CP29">
    <cfRule type="cellIs" dxfId="175" priority="175" stopIfTrue="1" operator="equal">
      <formula>0</formula>
    </cfRule>
    <cfRule type="cellIs" dxfId="174" priority="176" stopIfTrue="1" operator="greaterThan">
      <formula>0.0000001</formula>
    </cfRule>
  </conditionalFormatting>
  <conditionalFormatting sqref="CL29:CP29">
    <cfRule type="cellIs" dxfId="173" priority="173" stopIfTrue="1" operator="equal">
      <formula>0</formula>
    </cfRule>
    <cfRule type="cellIs" dxfId="172" priority="174" stopIfTrue="1" operator="greaterThan">
      <formula>0.0000001</formula>
    </cfRule>
  </conditionalFormatting>
  <conditionalFormatting sqref="CL29:CP29">
    <cfRule type="cellIs" dxfId="171" priority="171" stopIfTrue="1" operator="equal">
      <formula>0</formula>
    </cfRule>
    <cfRule type="cellIs" dxfId="170" priority="172" stopIfTrue="1" operator="greaterThan">
      <formula>0.0000001</formula>
    </cfRule>
  </conditionalFormatting>
  <conditionalFormatting sqref="CL29:CP29">
    <cfRule type="cellIs" dxfId="169" priority="169" stopIfTrue="1" operator="equal">
      <formula>0</formula>
    </cfRule>
    <cfRule type="cellIs" dxfId="168" priority="170" stopIfTrue="1" operator="greaterThan">
      <formula>0.0000001</formula>
    </cfRule>
  </conditionalFormatting>
  <conditionalFormatting sqref="CL31:CP31">
    <cfRule type="cellIs" dxfId="167" priority="167" stopIfTrue="1" operator="equal">
      <formula>0</formula>
    </cfRule>
    <cfRule type="cellIs" dxfId="166" priority="168" stopIfTrue="1" operator="greaterThan">
      <formula>0.0000001</formula>
    </cfRule>
  </conditionalFormatting>
  <conditionalFormatting sqref="CL31:CP31">
    <cfRule type="cellIs" dxfId="165" priority="165" stopIfTrue="1" operator="equal">
      <formula>0</formula>
    </cfRule>
    <cfRule type="cellIs" dxfId="164" priority="166" stopIfTrue="1" operator="greaterThan">
      <formula>0.0000001</formula>
    </cfRule>
  </conditionalFormatting>
  <conditionalFormatting sqref="CL31:CP31">
    <cfRule type="cellIs" dxfId="163" priority="163" stopIfTrue="1" operator="equal">
      <formula>0</formula>
    </cfRule>
    <cfRule type="cellIs" dxfId="162" priority="164" stopIfTrue="1" operator="greaterThan">
      <formula>0.0000001</formula>
    </cfRule>
  </conditionalFormatting>
  <conditionalFormatting sqref="CL31:CP31">
    <cfRule type="cellIs" dxfId="161" priority="161" stopIfTrue="1" operator="equal">
      <formula>0</formula>
    </cfRule>
    <cfRule type="cellIs" dxfId="160" priority="162" stopIfTrue="1" operator="greaterThan">
      <formula>0.0000001</formula>
    </cfRule>
  </conditionalFormatting>
  <conditionalFormatting sqref="CL31:CP31">
    <cfRule type="cellIs" dxfId="159" priority="159" stopIfTrue="1" operator="equal">
      <formula>0</formula>
    </cfRule>
    <cfRule type="cellIs" dxfId="158" priority="160" stopIfTrue="1" operator="greaterThan">
      <formula>0.0000001</formula>
    </cfRule>
  </conditionalFormatting>
  <conditionalFormatting sqref="CL31:CP31">
    <cfRule type="cellIs" dxfId="157" priority="157" stopIfTrue="1" operator="equal">
      <formula>0</formula>
    </cfRule>
    <cfRule type="cellIs" dxfId="156" priority="158" stopIfTrue="1" operator="greaterThan">
      <formula>0.0000001</formula>
    </cfRule>
  </conditionalFormatting>
  <conditionalFormatting sqref="CL31:CP31">
    <cfRule type="cellIs" dxfId="155" priority="155" stopIfTrue="1" operator="equal">
      <formula>0</formula>
    </cfRule>
    <cfRule type="cellIs" dxfId="154" priority="156" stopIfTrue="1" operator="greaterThan">
      <formula>0.0000001</formula>
    </cfRule>
  </conditionalFormatting>
  <conditionalFormatting sqref="CL33:CP33">
    <cfRule type="cellIs" dxfId="153" priority="153" stopIfTrue="1" operator="equal">
      <formula>0</formula>
    </cfRule>
    <cfRule type="cellIs" dxfId="152" priority="154" stopIfTrue="1" operator="greaterThan">
      <formula>0.0000001</formula>
    </cfRule>
  </conditionalFormatting>
  <conditionalFormatting sqref="CL33:CP33">
    <cfRule type="cellIs" dxfId="151" priority="151" stopIfTrue="1" operator="equal">
      <formula>0</formula>
    </cfRule>
    <cfRule type="cellIs" dxfId="150" priority="152" stopIfTrue="1" operator="greaterThan">
      <formula>0.0000001</formula>
    </cfRule>
  </conditionalFormatting>
  <conditionalFormatting sqref="CL33:CP33">
    <cfRule type="cellIs" dxfId="149" priority="149" stopIfTrue="1" operator="equal">
      <formula>0</formula>
    </cfRule>
    <cfRule type="cellIs" dxfId="148" priority="150" stopIfTrue="1" operator="greaterThan">
      <formula>0.0000001</formula>
    </cfRule>
  </conditionalFormatting>
  <conditionalFormatting sqref="CL33:CP33">
    <cfRule type="cellIs" dxfId="147" priority="147" stopIfTrue="1" operator="equal">
      <formula>0</formula>
    </cfRule>
    <cfRule type="cellIs" dxfId="146" priority="148" stopIfTrue="1" operator="greaterThan">
      <formula>0.0000001</formula>
    </cfRule>
  </conditionalFormatting>
  <conditionalFormatting sqref="CL33:CP33">
    <cfRule type="cellIs" dxfId="145" priority="145" stopIfTrue="1" operator="equal">
      <formula>0</formula>
    </cfRule>
    <cfRule type="cellIs" dxfId="144" priority="146" stopIfTrue="1" operator="greaterThan">
      <formula>0.0000001</formula>
    </cfRule>
  </conditionalFormatting>
  <conditionalFormatting sqref="CL33:CP33">
    <cfRule type="cellIs" dxfId="143" priority="143" stopIfTrue="1" operator="equal">
      <formula>0</formula>
    </cfRule>
    <cfRule type="cellIs" dxfId="142" priority="144" stopIfTrue="1" operator="greaterThan">
      <formula>0.0000001</formula>
    </cfRule>
  </conditionalFormatting>
  <conditionalFormatting sqref="CL33:CP33">
    <cfRule type="cellIs" dxfId="141" priority="141" stopIfTrue="1" operator="equal">
      <formula>0</formula>
    </cfRule>
    <cfRule type="cellIs" dxfId="140" priority="142" stopIfTrue="1" operator="greaterThan">
      <formula>0.0000001</formula>
    </cfRule>
  </conditionalFormatting>
  <conditionalFormatting sqref="CL35:CP35">
    <cfRule type="cellIs" dxfId="139" priority="139" stopIfTrue="1" operator="equal">
      <formula>0</formula>
    </cfRule>
    <cfRule type="cellIs" dxfId="138" priority="140" stopIfTrue="1" operator="greaterThan">
      <formula>0.0000001</formula>
    </cfRule>
  </conditionalFormatting>
  <conditionalFormatting sqref="CL35:CP35">
    <cfRule type="cellIs" dxfId="137" priority="137" stopIfTrue="1" operator="equal">
      <formula>0</formula>
    </cfRule>
    <cfRule type="cellIs" dxfId="136" priority="138" stopIfTrue="1" operator="greaterThan">
      <formula>0.0000001</formula>
    </cfRule>
  </conditionalFormatting>
  <conditionalFormatting sqref="CL35:CP35">
    <cfRule type="cellIs" dxfId="135" priority="135" stopIfTrue="1" operator="equal">
      <formula>0</formula>
    </cfRule>
    <cfRule type="cellIs" dxfId="134" priority="136" stopIfTrue="1" operator="greaterThan">
      <formula>0.0000001</formula>
    </cfRule>
  </conditionalFormatting>
  <conditionalFormatting sqref="CL35:CP35">
    <cfRule type="cellIs" dxfId="133" priority="133" stopIfTrue="1" operator="equal">
      <formula>0</formula>
    </cfRule>
    <cfRule type="cellIs" dxfId="132" priority="134" stopIfTrue="1" operator="greaterThan">
      <formula>0.0000001</formula>
    </cfRule>
  </conditionalFormatting>
  <conditionalFormatting sqref="CL35:CP35">
    <cfRule type="cellIs" dxfId="131" priority="131" stopIfTrue="1" operator="equal">
      <formula>0</formula>
    </cfRule>
    <cfRule type="cellIs" dxfId="130" priority="132" stopIfTrue="1" operator="greaterThan">
      <formula>0.0000001</formula>
    </cfRule>
  </conditionalFormatting>
  <conditionalFormatting sqref="CL35:CP35">
    <cfRule type="cellIs" dxfId="129" priority="129" stopIfTrue="1" operator="equal">
      <formula>0</formula>
    </cfRule>
    <cfRule type="cellIs" dxfId="128" priority="130" stopIfTrue="1" operator="greaterThan">
      <formula>0.0000001</formula>
    </cfRule>
  </conditionalFormatting>
  <conditionalFormatting sqref="CL35:CP35">
    <cfRule type="cellIs" dxfId="127" priority="127" stopIfTrue="1" operator="equal">
      <formula>0</formula>
    </cfRule>
    <cfRule type="cellIs" dxfId="126" priority="128" stopIfTrue="1" operator="greaterThan">
      <formula>0.0000001</formula>
    </cfRule>
  </conditionalFormatting>
  <conditionalFormatting sqref="CL37:CP37">
    <cfRule type="cellIs" dxfId="125" priority="125" stopIfTrue="1" operator="equal">
      <formula>0</formula>
    </cfRule>
    <cfRule type="cellIs" dxfId="124" priority="126" stopIfTrue="1" operator="greaterThan">
      <formula>0.0000001</formula>
    </cfRule>
  </conditionalFormatting>
  <conditionalFormatting sqref="CL37:CP37">
    <cfRule type="cellIs" dxfId="123" priority="123" stopIfTrue="1" operator="equal">
      <formula>0</formula>
    </cfRule>
    <cfRule type="cellIs" dxfId="122" priority="124" stopIfTrue="1" operator="greaterThan">
      <formula>0.0000001</formula>
    </cfRule>
  </conditionalFormatting>
  <conditionalFormatting sqref="CL37:CP37">
    <cfRule type="cellIs" dxfId="121" priority="121" stopIfTrue="1" operator="equal">
      <formula>0</formula>
    </cfRule>
    <cfRule type="cellIs" dxfId="120" priority="122" stopIfTrue="1" operator="greaterThan">
      <formula>0.0000001</formula>
    </cfRule>
  </conditionalFormatting>
  <conditionalFormatting sqref="CL37:CP37">
    <cfRule type="cellIs" dxfId="119" priority="119" stopIfTrue="1" operator="equal">
      <formula>0</formula>
    </cfRule>
    <cfRule type="cellIs" dxfId="118" priority="120" stopIfTrue="1" operator="greaterThan">
      <formula>0.0000001</formula>
    </cfRule>
  </conditionalFormatting>
  <conditionalFormatting sqref="CL37:CP37">
    <cfRule type="cellIs" dxfId="117" priority="117" stopIfTrue="1" operator="equal">
      <formula>0</formula>
    </cfRule>
    <cfRule type="cellIs" dxfId="116" priority="118" stopIfTrue="1" operator="greaterThan">
      <formula>0.0000001</formula>
    </cfRule>
  </conditionalFormatting>
  <conditionalFormatting sqref="CL37:CP37">
    <cfRule type="cellIs" dxfId="115" priority="115" stopIfTrue="1" operator="equal">
      <formula>0</formula>
    </cfRule>
    <cfRule type="cellIs" dxfId="114" priority="116" stopIfTrue="1" operator="greaterThan">
      <formula>0.0000001</formula>
    </cfRule>
  </conditionalFormatting>
  <conditionalFormatting sqref="CL37:CP37">
    <cfRule type="cellIs" dxfId="113" priority="113" stopIfTrue="1" operator="equal">
      <formula>0</formula>
    </cfRule>
    <cfRule type="cellIs" dxfId="112" priority="114" stopIfTrue="1" operator="greaterThan">
      <formula>0.0000001</formula>
    </cfRule>
  </conditionalFormatting>
  <conditionalFormatting sqref="CL39:CP39">
    <cfRule type="cellIs" dxfId="111" priority="111" stopIfTrue="1" operator="equal">
      <formula>0</formula>
    </cfRule>
    <cfRule type="cellIs" dxfId="110" priority="112" stopIfTrue="1" operator="greaterThan">
      <formula>0.0000001</formula>
    </cfRule>
  </conditionalFormatting>
  <conditionalFormatting sqref="CL39:CP39">
    <cfRule type="cellIs" dxfId="109" priority="109" stopIfTrue="1" operator="equal">
      <formula>0</formula>
    </cfRule>
    <cfRule type="cellIs" dxfId="108" priority="110" stopIfTrue="1" operator="greaterThan">
      <formula>0.0000001</formula>
    </cfRule>
  </conditionalFormatting>
  <conditionalFormatting sqref="CL39:CP39">
    <cfRule type="cellIs" dxfId="107" priority="107" stopIfTrue="1" operator="equal">
      <formula>0</formula>
    </cfRule>
    <cfRule type="cellIs" dxfId="106" priority="108" stopIfTrue="1" operator="greaterThan">
      <formula>0.0000001</formula>
    </cfRule>
  </conditionalFormatting>
  <conditionalFormatting sqref="CL39:CP39">
    <cfRule type="cellIs" dxfId="105" priority="105" stopIfTrue="1" operator="equal">
      <formula>0</formula>
    </cfRule>
    <cfRule type="cellIs" dxfId="104" priority="106" stopIfTrue="1" operator="greaterThan">
      <formula>0.0000001</formula>
    </cfRule>
  </conditionalFormatting>
  <conditionalFormatting sqref="CL39:CP39">
    <cfRule type="cellIs" dxfId="103" priority="103" stopIfTrue="1" operator="equal">
      <formula>0</formula>
    </cfRule>
    <cfRule type="cellIs" dxfId="102" priority="104" stopIfTrue="1" operator="greaterThan">
      <formula>0.0000001</formula>
    </cfRule>
  </conditionalFormatting>
  <conditionalFormatting sqref="CL39:CP39">
    <cfRule type="cellIs" dxfId="101" priority="101" stopIfTrue="1" operator="equal">
      <formula>0</formula>
    </cfRule>
    <cfRule type="cellIs" dxfId="100" priority="102" stopIfTrue="1" operator="greaterThan">
      <formula>0.0000001</formula>
    </cfRule>
  </conditionalFormatting>
  <conditionalFormatting sqref="CL39:CP39">
    <cfRule type="cellIs" dxfId="99" priority="99" stopIfTrue="1" operator="equal">
      <formula>0</formula>
    </cfRule>
    <cfRule type="cellIs" dxfId="98" priority="100" stopIfTrue="1" operator="greaterThan">
      <formula>0.0000001</formula>
    </cfRule>
  </conditionalFormatting>
  <conditionalFormatting sqref="CL41:CP41">
    <cfRule type="cellIs" dxfId="97" priority="97" stopIfTrue="1" operator="equal">
      <formula>0</formula>
    </cfRule>
    <cfRule type="cellIs" dxfId="96" priority="98" stopIfTrue="1" operator="greaterThan">
      <formula>0.0000001</formula>
    </cfRule>
  </conditionalFormatting>
  <conditionalFormatting sqref="CL41:CP41">
    <cfRule type="cellIs" dxfId="95" priority="95" stopIfTrue="1" operator="equal">
      <formula>0</formula>
    </cfRule>
    <cfRule type="cellIs" dxfId="94" priority="96" stopIfTrue="1" operator="greaterThan">
      <formula>0.0000001</formula>
    </cfRule>
  </conditionalFormatting>
  <conditionalFormatting sqref="CL41:CP41">
    <cfRule type="cellIs" dxfId="93" priority="93" stopIfTrue="1" operator="equal">
      <formula>0</formula>
    </cfRule>
    <cfRule type="cellIs" dxfId="92" priority="94" stopIfTrue="1" operator="greaterThan">
      <formula>0.0000001</formula>
    </cfRule>
  </conditionalFormatting>
  <conditionalFormatting sqref="CL41:CP41">
    <cfRule type="cellIs" dxfId="91" priority="91" stopIfTrue="1" operator="equal">
      <formula>0</formula>
    </cfRule>
    <cfRule type="cellIs" dxfId="90" priority="92" stopIfTrue="1" operator="greaterThan">
      <formula>0.0000001</formula>
    </cfRule>
  </conditionalFormatting>
  <conditionalFormatting sqref="CL41:CP41">
    <cfRule type="cellIs" dxfId="89" priority="89" stopIfTrue="1" operator="equal">
      <formula>0</formula>
    </cfRule>
    <cfRule type="cellIs" dxfId="88" priority="90" stopIfTrue="1" operator="greaterThan">
      <formula>0.0000001</formula>
    </cfRule>
  </conditionalFormatting>
  <conditionalFormatting sqref="CL41:CP41">
    <cfRule type="cellIs" dxfId="87" priority="87" stopIfTrue="1" operator="equal">
      <formula>0</formula>
    </cfRule>
    <cfRule type="cellIs" dxfId="86" priority="88" stopIfTrue="1" operator="greaterThan">
      <formula>0.0000001</formula>
    </cfRule>
  </conditionalFormatting>
  <conditionalFormatting sqref="CL41:CP41">
    <cfRule type="cellIs" dxfId="85" priority="85" stopIfTrue="1" operator="equal">
      <formula>0</formula>
    </cfRule>
    <cfRule type="cellIs" dxfId="84" priority="86" stopIfTrue="1" operator="greaterThan">
      <formula>0.0000001</formula>
    </cfRule>
  </conditionalFormatting>
  <conditionalFormatting sqref="CL43:CP43">
    <cfRule type="cellIs" dxfId="83" priority="83" stopIfTrue="1" operator="equal">
      <formula>0</formula>
    </cfRule>
    <cfRule type="cellIs" dxfId="82" priority="84" stopIfTrue="1" operator="greaterThan">
      <formula>0.0000001</formula>
    </cfRule>
  </conditionalFormatting>
  <conditionalFormatting sqref="CL43:CP43">
    <cfRule type="cellIs" dxfId="81" priority="81" stopIfTrue="1" operator="equal">
      <formula>0</formula>
    </cfRule>
    <cfRule type="cellIs" dxfId="80" priority="82" stopIfTrue="1" operator="greaterThan">
      <formula>0.0000001</formula>
    </cfRule>
  </conditionalFormatting>
  <conditionalFormatting sqref="CL43:CP43">
    <cfRule type="cellIs" dxfId="79" priority="79" stopIfTrue="1" operator="equal">
      <formula>0</formula>
    </cfRule>
    <cfRule type="cellIs" dxfId="78" priority="80" stopIfTrue="1" operator="greaterThan">
      <formula>0.0000001</formula>
    </cfRule>
  </conditionalFormatting>
  <conditionalFormatting sqref="CL43:CP43">
    <cfRule type="cellIs" dxfId="77" priority="77" stopIfTrue="1" operator="equal">
      <formula>0</formula>
    </cfRule>
    <cfRule type="cellIs" dxfId="76" priority="78" stopIfTrue="1" operator="greaterThan">
      <formula>0.0000001</formula>
    </cfRule>
  </conditionalFormatting>
  <conditionalFormatting sqref="CL43:CP43">
    <cfRule type="cellIs" dxfId="75" priority="75" stopIfTrue="1" operator="equal">
      <formula>0</formula>
    </cfRule>
    <cfRule type="cellIs" dxfId="74" priority="76" stopIfTrue="1" operator="greaterThan">
      <formula>0.0000001</formula>
    </cfRule>
  </conditionalFormatting>
  <conditionalFormatting sqref="CL43:CP43">
    <cfRule type="cellIs" dxfId="73" priority="73" stopIfTrue="1" operator="equal">
      <formula>0</formula>
    </cfRule>
    <cfRule type="cellIs" dxfId="72" priority="74" stopIfTrue="1" operator="greaterThan">
      <formula>0.0000001</formula>
    </cfRule>
  </conditionalFormatting>
  <conditionalFormatting sqref="CL43:CP43">
    <cfRule type="cellIs" dxfId="71" priority="71" stopIfTrue="1" operator="equal">
      <formula>0</formula>
    </cfRule>
    <cfRule type="cellIs" dxfId="70" priority="72" stopIfTrue="1" operator="greaterThan">
      <formula>0.0000001</formula>
    </cfRule>
  </conditionalFormatting>
  <conditionalFormatting sqref="CL45:CP45">
    <cfRule type="cellIs" dxfId="69" priority="69" stopIfTrue="1" operator="equal">
      <formula>0</formula>
    </cfRule>
    <cfRule type="cellIs" dxfId="68" priority="70" stopIfTrue="1" operator="greaterThan">
      <formula>0.0000001</formula>
    </cfRule>
  </conditionalFormatting>
  <conditionalFormatting sqref="CL45:CP45">
    <cfRule type="cellIs" dxfId="67" priority="67" stopIfTrue="1" operator="equal">
      <formula>0</formula>
    </cfRule>
    <cfRule type="cellIs" dxfId="66" priority="68" stopIfTrue="1" operator="greaterThan">
      <formula>0.0000001</formula>
    </cfRule>
  </conditionalFormatting>
  <conditionalFormatting sqref="CL45:CP45">
    <cfRule type="cellIs" dxfId="65" priority="65" stopIfTrue="1" operator="equal">
      <formula>0</formula>
    </cfRule>
    <cfRule type="cellIs" dxfId="64" priority="66" stopIfTrue="1" operator="greaterThan">
      <formula>0.0000001</formula>
    </cfRule>
  </conditionalFormatting>
  <conditionalFormatting sqref="CL45:CP45">
    <cfRule type="cellIs" dxfId="63" priority="63" stopIfTrue="1" operator="equal">
      <formula>0</formula>
    </cfRule>
    <cfRule type="cellIs" dxfId="62" priority="64" stopIfTrue="1" operator="greaterThan">
      <formula>0.0000001</formula>
    </cfRule>
  </conditionalFormatting>
  <conditionalFormatting sqref="CL45:CP45">
    <cfRule type="cellIs" dxfId="61" priority="61" stopIfTrue="1" operator="equal">
      <formula>0</formula>
    </cfRule>
    <cfRule type="cellIs" dxfId="60" priority="62" stopIfTrue="1" operator="greaterThan">
      <formula>0.0000001</formula>
    </cfRule>
  </conditionalFormatting>
  <conditionalFormatting sqref="CL45:CP45">
    <cfRule type="cellIs" dxfId="59" priority="59" stopIfTrue="1" operator="equal">
      <formula>0</formula>
    </cfRule>
    <cfRule type="cellIs" dxfId="58" priority="60" stopIfTrue="1" operator="greaterThan">
      <formula>0.0000001</formula>
    </cfRule>
  </conditionalFormatting>
  <conditionalFormatting sqref="CL45:CP45">
    <cfRule type="cellIs" dxfId="57" priority="57" stopIfTrue="1" operator="equal">
      <formula>0</formula>
    </cfRule>
    <cfRule type="cellIs" dxfId="56" priority="58" stopIfTrue="1" operator="greaterThan">
      <formula>0.0000001</formula>
    </cfRule>
  </conditionalFormatting>
  <conditionalFormatting sqref="CL33:CP33">
    <cfRule type="cellIs" dxfId="55" priority="55" stopIfTrue="1" operator="equal">
      <formula>0</formula>
    </cfRule>
    <cfRule type="cellIs" dxfId="54" priority="56" stopIfTrue="1" operator="greaterThan">
      <formula>0.0000001</formula>
    </cfRule>
  </conditionalFormatting>
  <conditionalFormatting sqref="CL33:CP33">
    <cfRule type="cellIs" dxfId="53" priority="53" stopIfTrue="1" operator="equal">
      <formula>0</formula>
    </cfRule>
    <cfRule type="cellIs" dxfId="52" priority="54" stopIfTrue="1" operator="greaterThan">
      <formula>0.0000001</formula>
    </cfRule>
  </conditionalFormatting>
  <conditionalFormatting sqref="CL33:CP33">
    <cfRule type="cellIs" dxfId="51" priority="51" stopIfTrue="1" operator="equal">
      <formula>0</formula>
    </cfRule>
    <cfRule type="cellIs" dxfId="50" priority="52" stopIfTrue="1" operator="greaterThan">
      <formula>0.0000001</formula>
    </cfRule>
  </conditionalFormatting>
  <conditionalFormatting sqref="CL33:CP33">
    <cfRule type="cellIs" dxfId="49" priority="49" stopIfTrue="1" operator="equal">
      <formula>0</formula>
    </cfRule>
    <cfRule type="cellIs" dxfId="48" priority="50" stopIfTrue="1" operator="greaterThan">
      <formula>0.0000001</formula>
    </cfRule>
  </conditionalFormatting>
  <conditionalFormatting sqref="CL33:CP33">
    <cfRule type="cellIs" dxfId="47" priority="47" stopIfTrue="1" operator="equal">
      <formula>0</formula>
    </cfRule>
    <cfRule type="cellIs" dxfId="46" priority="48" stopIfTrue="1" operator="greaterThan">
      <formula>0.0000001</formula>
    </cfRule>
  </conditionalFormatting>
  <conditionalFormatting sqref="CL33:CP33">
    <cfRule type="cellIs" dxfId="45" priority="45" stopIfTrue="1" operator="equal">
      <formula>0</formula>
    </cfRule>
    <cfRule type="cellIs" dxfId="44" priority="46" stopIfTrue="1" operator="greaterThan">
      <formula>0.0000001</formula>
    </cfRule>
  </conditionalFormatting>
  <conditionalFormatting sqref="CL33:CP33">
    <cfRule type="cellIs" dxfId="43" priority="43" stopIfTrue="1" operator="equal">
      <formula>0</formula>
    </cfRule>
    <cfRule type="cellIs" dxfId="42" priority="44" stopIfTrue="1" operator="greaterThan">
      <formula>0.0000001</formula>
    </cfRule>
  </conditionalFormatting>
  <conditionalFormatting sqref="CL33:CP33">
    <cfRule type="cellIs" dxfId="41" priority="41" stopIfTrue="1" operator="equal">
      <formula>0</formula>
    </cfRule>
    <cfRule type="cellIs" dxfId="40" priority="42" stopIfTrue="1" operator="greaterThan">
      <formula>0.0000001</formula>
    </cfRule>
  </conditionalFormatting>
  <conditionalFormatting sqref="CL33:CP33">
    <cfRule type="cellIs" dxfId="39" priority="39" stopIfTrue="1" operator="equal">
      <formula>0</formula>
    </cfRule>
    <cfRule type="cellIs" dxfId="38" priority="40" stopIfTrue="1" operator="greaterThan">
      <formula>0.0000001</formula>
    </cfRule>
  </conditionalFormatting>
  <conditionalFormatting sqref="CL33:CP33">
    <cfRule type="cellIs" dxfId="37" priority="37" stopIfTrue="1" operator="equal">
      <formula>0</formula>
    </cfRule>
    <cfRule type="cellIs" dxfId="36" priority="38" stopIfTrue="1" operator="greaterThan">
      <formula>0.0000001</formula>
    </cfRule>
  </conditionalFormatting>
  <conditionalFormatting sqref="CL33:CP33">
    <cfRule type="cellIs" dxfId="35" priority="35" stopIfTrue="1" operator="equal">
      <formula>0</formula>
    </cfRule>
    <cfRule type="cellIs" dxfId="34" priority="36" stopIfTrue="1" operator="greaterThan">
      <formula>0.0000001</formula>
    </cfRule>
  </conditionalFormatting>
  <conditionalFormatting sqref="CL33:CP33">
    <cfRule type="cellIs" dxfId="33" priority="33" stopIfTrue="1" operator="equal">
      <formula>0</formula>
    </cfRule>
    <cfRule type="cellIs" dxfId="32" priority="34" stopIfTrue="1" operator="greaterThan">
      <formula>0.0000001</formula>
    </cfRule>
  </conditionalFormatting>
  <conditionalFormatting sqref="CL33:CP33">
    <cfRule type="cellIs" dxfId="31" priority="31" stopIfTrue="1" operator="equal">
      <formula>0</formula>
    </cfRule>
    <cfRule type="cellIs" dxfId="30" priority="32" stopIfTrue="1" operator="greaterThan">
      <formula>0.0000001</formula>
    </cfRule>
  </conditionalFormatting>
  <conditionalFormatting sqref="CL33:CP33">
    <cfRule type="cellIs" dxfId="29" priority="29" stopIfTrue="1" operator="equal">
      <formula>0</formula>
    </cfRule>
    <cfRule type="cellIs" dxfId="28" priority="30" stopIfTrue="1" operator="greaterThan">
      <formula>0.0000001</formula>
    </cfRule>
  </conditionalFormatting>
  <conditionalFormatting sqref="CL35:CP35">
    <cfRule type="cellIs" dxfId="27" priority="27" stopIfTrue="1" operator="equal">
      <formula>0</formula>
    </cfRule>
    <cfRule type="cellIs" dxfId="26" priority="28" stopIfTrue="1" operator="greaterThan">
      <formula>0.0000001</formula>
    </cfRule>
  </conditionalFormatting>
  <conditionalFormatting sqref="CL35:CP35">
    <cfRule type="cellIs" dxfId="25" priority="25" stopIfTrue="1" operator="equal">
      <formula>0</formula>
    </cfRule>
    <cfRule type="cellIs" dxfId="24" priority="26" stopIfTrue="1" operator="greaterThan">
      <formula>0.0000001</formula>
    </cfRule>
  </conditionalFormatting>
  <conditionalFormatting sqref="CL35:CP35">
    <cfRule type="cellIs" dxfId="23" priority="23" stopIfTrue="1" operator="equal">
      <formula>0</formula>
    </cfRule>
    <cfRule type="cellIs" dxfId="22" priority="24" stopIfTrue="1" operator="greaterThan">
      <formula>0.0000001</formula>
    </cfRule>
  </conditionalFormatting>
  <conditionalFormatting sqref="CL35:CP35">
    <cfRule type="cellIs" dxfId="21" priority="21" stopIfTrue="1" operator="equal">
      <formula>0</formula>
    </cfRule>
    <cfRule type="cellIs" dxfId="20" priority="22" stopIfTrue="1" operator="greaterThan">
      <formula>0.0000001</formula>
    </cfRule>
  </conditionalFormatting>
  <conditionalFormatting sqref="CL35:CP35">
    <cfRule type="cellIs" dxfId="19" priority="19" stopIfTrue="1" operator="equal">
      <formula>0</formula>
    </cfRule>
    <cfRule type="cellIs" dxfId="18" priority="20" stopIfTrue="1" operator="greaterThan">
      <formula>0.0000001</formula>
    </cfRule>
  </conditionalFormatting>
  <conditionalFormatting sqref="CL35:CP35">
    <cfRule type="cellIs" dxfId="17" priority="17" stopIfTrue="1" operator="equal">
      <formula>0</formula>
    </cfRule>
    <cfRule type="cellIs" dxfId="16" priority="18" stopIfTrue="1" operator="greaterThan">
      <formula>0.0000001</formula>
    </cfRule>
  </conditionalFormatting>
  <conditionalFormatting sqref="CL35:CP35">
    <cfRule type="cellIs" dxfId="15" priority="15" stopIfTrue="1" operator="equal">
      <formula>0</formula>
    </cfRule>
    <cfRule type="cellIs" dxfId="14" priority="16" stopIfTrue="1" operator="greaterThan">
      <formula>0.0000001</formula>
    </cfRule>
  </conditionalFormatting>
  <conditionalFormatting sqref="CL35:CP35">
    <cfRule type="cellIs" dxfId="13" priority="13" stopIfTrue="1" operator="equal">
      <formula>0</formula>
    </cfRule>
    <cfRule type="cellIs" dxfId="12" priority="14" stopIfTrue="1" operator="greaterThan">
      <formula>0.0000001</formula>
    </cfRule>
  </conditionalFormatting>
  <conditionalFormatting sqref="CL35:CP35">
    <cfRule type="cellIs" dxfId="11" priority="11" stopIfTrue="1" operator="equal">
      <formula>0</formula>
    </cfRule>
    <cfRule type="cellIs" dxfId="10" priority="12" stopIfTrue="1" operator="greaterThan">
      <formula>0.0000001</formula>
    </cfRule>
  </conditionalFormatting>
  <conditionalFormatting sqref="CL35:CP35">
    <cfRule type="cellIs" dxfId="9" priority="9" stopIfTrue="1" operator="equal">
      <formula>0</formula>
    </cfRule>
    <cfRule type="cellIs" dxfId="8" priority="10" stopIfTrue="1" operator="greaterThan">
      <formula>0.0000001</formula>
    </cfRule>
  </conditionalFormatting>
  <conditionalFormatting sqref="CL35:CP35">
    <cfRule type="cellIs" dxfId="7" priority="7" stopIfTrue="1" operator="equal">
      <formula>0</formula>
    </cfRule>
    <cfRule type="cellIs" dxfId="6" priority="8" stopIfTrue="1" operator="greaterThan">
      <formula>0.0000001</formula>
    </cfRule>
  </conditionalFormatting>
  <conditionalFormatting sqref="CL35:CP35">
    <cfRule type="cellIs" dxfId="5" priority="5" stopIfTrue="1" operator="equal">
      <formula>0</formula>
    </cfRule>
    <cfRule type="cellIs" dxfId="4" priority="6" stopIfTrue="1" operator="greaterThan">
      <formula>0.0000001</formula>
    </cfRule>
  </conditionalFormatting>
  <conditionalFormatting sqref="CL35:CP35">
    <cfRule type="cellIs" dxfId="3" priority="3" stopIfTrue="1" operator="equal">
      <formula>0</formula>
    </cfRule>
    <cfRule type="cellIs" dxfId="2" priority="4" stopIfTrue="1" operator="greaterThan">
      <formula>0.0000001</formula>
    </cfRule>
  </conditionalFormatting>
  <conditionalFormatting sqref="CL35:CP35">
    <cfRule type="cellIs" dxfId="1" priority="1" stopIfTrue="1" operator="equal">
      <formula>0</formula>
    </cfRule>
    <cfRule type="cellIs" dxfId="0" priority="2" stopIfTrue="1" operator="greaterThan">
      <formula>0.0000001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55" firstPageNumber="0" fitToWidth="7" orientation="landscape" verticalDpi="300" r:id="rId1"/>
  <headerFooter alignWithMargins="0"/>
  <colBreaks count="8" manualBreakCount="8">
    <brk id="14" max="63" man="1"/>
    <brk id="24" max="63" man="1"/>
    <brk id="34" max="50" man="1"/>
    <brk id="44" max="50" man="1"/>
    <brk id="54" max="50" man="1"/>
    <brk id="64" max="50" man="1"/>
    <brk id="74" max="50" man="1"/>
    <brk id="84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67</vt:i4>
      </vt:variant>
    </vt:vector>
  </HeadingPairs>
  <TitlesOfParts>
    <vt:vector size="73" baseType="lpstr">
      <vt:lpstr>Orçamento</vt:lpstr>
      <vt:lpstr>Curva ABC Final</vt:lpstr>
      <vt:lpstr>Curva ABCInicial</vt:lpstr>
      <vt:lpstr>Resumo</vt:lpstr>
      <vt:lpstr>Cronograma Mensal</vt:lpstr>
      <vt:lpstr>Cronograma Semanal</vt:lpstr>
      <vt:lpstr>'Curva ABC Final'!__xlnm_Print_Area_1</vt:lpstr>
      <vt:lpstr>__xlnm_Print_Area_1</vt:lpstr>
      <vt:lpstr>__xlnm_Print_Area_3</vt:lpstr>
      <vt:lpstr>'Cronograma Mensal'!__xlnm_Print_Area_4</vt:lpstr>
      <vt:lpstr>__xlnm_Print_Area_4</vt:lpstr>
      <vt:lpstr>'Curva ABC Final'!__xlnm_Print_Titles_1</vt:lpstr>
      <vt:lpstr>__xlnm_Print_Titles_1</vt:lpstr>
      <vt:lpstr>__xlnm_Print_Titles_3</vt:lpstr>
      <vt:lpstr>'Cronograma Mensal'!Area_de_impressao</vt:lpstr>
      <vt:lpstr>'Cronograma Semanal'!Area_de_impressao</vt:lpstr>
      <vt:lpstr>'Curva ABC Final'!Area_de_impressao</vt:lpstr>
      <vt:lpstr>Orçamento!Area_de_impressao</vt:lpstr>
      <vt:lpstr>Resumo!Area_de_impressao</vt:lpstr>
      <vt:lpstr>'Curva ABC Final'!Excel_BuiltIn__FilterDatabase</vt:lpstr>
      <vt:lpstr>'Curva ABC Final'!Excel_BuiltIn_Print_Area</vt:lpstr>
      <vt:lpstr>Orçamento!Excel_BuiltIn_Print_Area</vt:lpstr>
      <vt:lpstr>'Cronograma Mensal'!Titulos_de_impressao</vt:lpstr>
      <vt:lpstr>'Cronograma Semanal'!Titulos_de_impressao</vt:lpstr>
      <vt:lpstr>'Curva ABC Final'!Titulos_de_impressao</vt:lpstr>
      <vt:lpstr>Orçamento!Titulos_de_impressao</vt:lpstr>
      <vt:lpstr>Resumo!Titulos_de_impressao</vt:lpstr>
      <vt:lpstr>'Curva ABC Final'!Z_29968698_A86A_456F_9240_BB3FE00129DB__wvu_FilterData</vt:lpstr>
      <vt:lpstr>Orçamento!Z_29968698_A86A_456F_9240_BB3FE00129DB__wvu_FilterData</vt:lpstr>
      <vt:lpstr>'Curva ABC Final'!Z_30999B9E_2E65_4663_976F_9A54CE05102E__wvu_FilterData</vt:lpstr>
      <vt:lpstr>Orçamento!Z_30999B9E_2E65_4663_976F_9A54CE05102E__wvu_FilterData</vt:lpstr>
      <vt:lpstr>'Cronograma Mensal'!Z_30999B9E_2E65_4663_976F_9A54CE05102E__wvu_PrintArea</vt:lpstr>
      <vt:lpstr>'Cronograma Semanal'!Z_30999B9E_2E65_4663_976F_9A54CE05102E__wvu_PrintArea</vt:lpstr>
      <vt:lpstr>'Curva ABC Final'!Z_30999B9E_2E65_4663_976F_9A54CE05102E__wvu_PrintArea</vt:lpstr>
      <vt:lpstr>Orçamento!Z_30999B9E_2E65_4663_976F_9A54CE05102E__wvu_PrintArea</vt:lpstr>
      <vt:lpstr>Resumo!Z_30999B9E_2E65_4663_976F_9A54CE05102E__wvu_PrintArea</vt:lpstr>
      <vt:lpstr>'Curva ABC Final'!Z_30999B9E_2E65_4663_976F_9A54CE05102E__wvu_PrintTitles</vt:lpstr>
      <vt:lpstr>Orçamento!Z_30999B9E_2E65_4663_976F_9A54CE05102E__wvu_PrintTitles</vt:lpstr>
      <vt:lpstr>Resumo!Z_30999B9E_2E65_4663_976F_9A54CE05102E__wvu_PrintTitles</vt:lpstr>
      <vt:lpstr>'Curva ABC Final'!Z_37FA8F07_9D7A_418D_BC30_0AE0C3739A19__wvu_FilterData</vt:lpstr>
      <vt:lpstr>Orçamento!Z_37FA8F07_9D7A_418D_BC30_0AE0C3739A19__wvu_FilterData</vt:lpstr>
      <vt:lpstr>'Cronograma Mensal'!Z_37FA8F07_9D7A_418D_BC30_0AE0C3739A19__wvu_PrintArea</vt:lpstr>
      <vt:lpstr>'Cronograma Semanal'!Z_37FA8F07_9D7A_418D_BC30_0AE0C3739A19__wvu_PrintArea</vt:lpstr>
      <vt:lpstr>Resumo!Z_37FA8F07_9D7A_418D_BC30_0AE0C3739A19__wvu_PrintArea</vt:lpstr>
      <vt:lpstr>Resumo!Z_37FA8F07_9D7A_418D_BC30_0AE0C3739A19__wvu_PrintTitles</vt:lpstr>
      <vt:lpstr>'Curva ABC Final'!Z_50160325_FDD6_4995_897D_2F4F0C6430EC__wvu_FilterData</vt:lpstr>
      <vt:lpstr>Orçamento!Z_50160325_FDD6_4995_897D_2F4F0C6430EC__wvu_FilterData</vt:lpstr>
      <vt:lpstr>'Cronograma Mensal'!Z_50160325_FDD6_4995_897D_2F4F0C6430EC__wvu_PrintArea</vt:lpstr>
      <vt:lpstr>'Cronograma Semanal'!Z_50160325_FDD6_4995_897D_2F4F0C6430EC__wvu_PrintArea</vt:lpstr>
      <vt:lpstr>'Curva ABC Final'!Z_50160325_FDD6_4995_897D_2F4F0C6430EC__wvu_PrintArea</vt:lpstr>
      <vt:lpstr>Orçamento!Z_50160325_FDD6_4995_897D_2F4F0C6430EC__wvu_PrintArea</vt:lpstr>
      <vt:lpstr>Resumo!Z_50160325_FDD6_4995_897D_2F4F0C6430EC__wvu_PrintArea</vt:lpstr>
      <vt:lpstr>'Curva ABC Final'!Z_50160325_FDD6_4995_897D_2F4F0C6430EC__wvu_PrintTitles</vt:lpstr>
      <vt:lpstr>Orçamento!Z_50160325_FDD6_4995_897D_2F4F0C6430EC__wvu_PrintTitles</vt:lpstr>
      <vt:lpstr>Resumo!Z_50160325_FDD6_4995_897D_2F4F0C6430EC__wvu_PrintTitles</vt:lpstr>
      <vt:lpstr>'Curva ABC Final'!Z_51679F6D_52C9_495E_8CE0_A4AA589D4632__wvu_FilterData</vt:lpstr>
      <vt:lpstr>Orçamento!Z_51679F6D_52C9_495E_8CE0_A4AA589D4632__wvu_FilterData</vt:lpstr>
      <vt:lpstr>'Curva ABC Final'!Z_65A89EDC_E2EF_4E49_9370_82AFDB881213__wvu_FilterData</vt:lpstr>
      <vt:lpstr>Orçamento!Z_65A89EDC_E2EF_4E49_9370_82AFDB881213__wvu_FilterData</vt:lpstr>
      <vt:lpstr>'Curva ABC Final'!Z_8EC65F00_94CE_4AAC_901F_0F1A78C19FA2__wvu_FilterData</vt:lpstr>
      <vt:lpstr>Orçamento!Z_8EC65F00_94CE_4AAC_901F_0F1A78C19FA2__wvu_FilterData</vt:lpstr>
      <vt:lpstr>'Curva ABC Final'!Z_CC09A366_C6A3_4857_97A0_64EABF22978D__wvu_FilterData</vt:lpstr>
      <vt:lpstr>Orçamento!Z_CC09A366_C6A3_4857_97A0_64EABF22978D__wvu_FilterData</vt:lpstr>
      <vt:lpstr>'Curva ABC Final'!Z_CE6D2F78_279A_48FF_B90B_4CA40BF0D3DA__wvu_FilterData</vt:lpstr>
      <vt:lpstr>Orçamento!Z_CE6D2F78_279A_48FF_B90B_4CA40BF0D3DA__wvu_FilterData</vt:lpstr>
      <vt:lpstr>'Cronograma Mensal'!Z_CE6D2F78_279A_48FF_B90B_4CA40BF0D3DA__wvu_PrintArea</vt:lpstr>
      <vt:lpstr>'Cronograma Semanal'!Z_CE6D2F78_279A_48FF_B90B_4CA40BF0D3DA__wvu_PrintArea</vt:lpstr>
      <vt:lpstr>'Curva ABC Final'!Z_CE6D2F78_279A_48FF_B90B_4CA40BF0D3DA__wvu_PrintArea</vt:lpstr>
      <vt:lpstr>Orçamento!Z_CE6D2F78_279A_48FF_B90B_4CA40BF0D3DA__wvu_PrintArea</vt:lpstr>
      <vt:lpstr>Resumo!Z_CE6D2F78_279A_48FF_B90B_4CA40BF0D3DA__wvu_PrintArea</vt:lpstr>
      <vt:lpstr>'Curva ABC Final'!Z_CE6D2F78_279A_48FF_B90B_4CA40BF0D3DA__wvu_PrintTitles</vt:lpstr>
      <vt:lpstr>Orçamento!Z_CE6D2F78_279A_48FF_B90B_4CA40BF0D3DA__wvu_PrintTitles</vt:lpstr>
      <vt:lpstr>Resumo!Z_CE6D2F78_279A_48FF_B90B_4CA40BF0D3DA__wvu_PrintTitles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Priscila</cp:lastModifiedBy>
  <cp:lastPrinted>2022-10-25T17:54:47Z</cp:lastPrinted>
  <dcterms:created xsi:type="dcterms:W3CDTF">2017-01-12T18:28:45Z</dcterms:created>
  <dcterms:modified xsi:type="dcterms:W3CDTF">2022-10-26T13:46:58Z</dcterms:modified>
</cp:coreProperties>
</file>